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270" windowWidth="18735" windowHeight="11640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ON a VN" sheetId="11" state="hidden" r:id="rId5"/>
    <sheet name="ON a VN 1 Naklady" sheetId="12" r:id="rId6"/>
    <sheet name="Rekapitulace Objekt SO 01" sheetId="13" r:id="rId7"/>
    <sheet name="SO 01 1 Pol" sheetId="14" r:id="rId8"/>
    <sheet name="SO 01 2 Pol" sheetId="15" r:id="rId9"/>
    <sheet name="SO 01 3 Pol" sheetId="16" r:id="rId10"/>
    <sheet name="SO 01 4 Pol" sheetId="17" r:id="rId11"/>
  </sheets>
  <externalReferences>
    <externalReference r:id="rId12"/>
  </externalReferences>
  <definedNames>
    <definedName name="CelkemObjekty" localSheetId="1">Stavba!$I$26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'ON a VN 1 Naklady'!$A$1:$I$21</definedName>
    <definedName name="_xlnm.Print_Area" localSheetId="4">'Rekapitulace Objekt ON a VN'!$A$1:$H$25</definedName>
    <definedName name="_xlnm.Print_Area" localSheetId="6">'Rekapitulace Objekt SO 01'!$A$1:$H$58</definedName>
    <definedName name="_xlnm.Print_Area" localSheetId="7">'SO 01 1 Pol'!$A$1:$I$160</definedName>
    <definedName name="_xlnm.Print_Area" localSheetId="8">'SO 01 2 Pol'!$A$1:$I$72</definedName>
    <definedName name="_xlnm.Print_Area" localSheetId="9">'SO 01 3 Pol'!$A$1:$I$95</definedName>
    <definedName name="_xlnm.Print_Area" localSheetId="10">'SO 01 4 Pol'!$A$1:$I$62</definedName>
    <definedName name="_xlnm.Print_Area" localSheetId="1">Stavba!$A$1:$J$51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4562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D58" i="13" l="1"/>
  <c r="BC52" i="13"/>
  <c r="AN6" i="17"/>
  <c r="O21" i="13" s="1"/>
  <c r="AZ56" i="17"/>
  <c r="BA40" i="17"/>
  <c r="AZ34" i="17"/>
  <c r="AZ10" i="17"/>
  <c r="G12" i="17"/>
  <c r="G17" i="17"/>
  <c r="G20" i="17"/>
  <c r="AO6" i="17" s="1"/>
  <c r="P21" i="13" s="1"/>
  <c r="G24" i="17"/>
  <c r="G28" i="17"/>
  <c r="G35" i="17"/>
  <c r="G39" i="17"/>
  <c r="G43" i="17"/>
  <c r="G44" i="17"/>
  <c r="G46" i="17"/>
  <c r="G47" i="17"/>
  <c r="G48" i="17"/>
  <c r="G51" i="17"/>
  <c r="G53" i="17"/>
  <c r="G59" i="17"/>
  <c r="F54" i="17" s="1"/>
  <c r="H57" i="13" s="1"/>
  <c r="D50" i="13"/>
  <c r="BC43" i="13"/>
  <c r="AO6" i="16"/>
  <c r="P20" i="13" s="1"/>
  <c r="AN6" i="16"/>
  <c r="O20" i="13" s="1"/>
  <c r="BA92" i="16"/>
  <c r="BA71" i="16"/>
  <c r="BA70" i="16"/>
  <c r="BA69" i="16"/>
  <c r="AZ41" i="16"/>
  <c r="BA37" i="16"/>
  <c r="AZ17" i="16"/>
  <c r="AZ10" i="16"/>
  <c r="G11" i="16"/>
  <c r="G14" i="16"/>
  <c r="G18" i="16"/>
  <c r="G20" i="16"/>
  <c r="G24" i="16"/>
  <c r="G29" i="16"/>
  <c r="G33" i="16"/>
  <c r="G36" i="16"/>
  <c r="G42" i="16"/>
  <c r="G46" i="16"/>
  <c r="G51" i="16"/>
  <c r="F48" i="16" s="1"/>
  <c r="H46" i="13" s="1"/>
  <c r="G56" i="16"/>
  <c r="G59" i="16"/>
  <c r="G64" i="16"/>
  <c r="F61" i="16" s="1"/>
  <c r="J41" i="1" s="1"/>
  <c r="G68" i="16"/>
  <c r="F66" i="16" s="1"/>
  <c r="J44" i="1" s="1"/>
  <c r="G75" i="16"/>
  <c r="G79" i="16"/>
  <c r="G80" i="16"/>
  <c r="G81" i="16"/>
  <c r="G82" i="16"/>
  <c r="G83" i="16"/>
  <c r="G85" i="16"/>
  <c r="G87" i="16"/>
  <c r="G91" i="16"/>
  <c r="F88" i="16" s="1"/>
  <c r="H49" i="13" s="1"/>
  <c r="D41" i="13"/>
  <c r="H40" i="13"/>
  <c r="BC35" i="13"/>
  <c r="AN6" i="15"/>
  <c r="O19" i="13" s="1"/>
  <c r="AZ66" i="15"/>
  <c r="AZ56" i="15"/>
  <c r="AZ50" i="15"/>
  <c r="AZ45" i="15"/>
  <c r="BA29" i="15"/>
  <c r="AZ10" i="15"/>
  <c r="G11" i="15"/>
  <c r="G15" i="15"/>
  <c r="G21" i="15"/>
  <c r="G25" i="15"/>
  <c r="G28" i="15"/>
  <c r="G36" i="15"/>
  <c r="G41" i="15"/>
  <c r="F38" i="15" s="1"/>
  <c r="H38" i="13" s="1"/>
  <c r="G46" i="15"/>
  <c r="G52" i="15"/>
  <c r="G58" i="15"/>
  <c r="G61" i="15"/>
  <c r="G69" i="15"/>
  <c r="F64" i="15" s="1"/>
  <c r="D33" i="13"/>
  <c r="BC24" i="13"/>
  <c r="AN6" i="14"/>
  <c r="O18" i="13" s="1"/>
  <c r="BA152" i="14"/>
  <c r="G11" i="14"/>
  <c r="F8" i="14" s="1"/>
  <c r="G16" i="14"/>
  <c r="G31" i="14"/>
  <c r="G36" i="14"/>
  <c r="G51" i="14"/>
  <c r="G56" i="14"/>
  <c r="G69" i="14"/>
  <c r="G71" i="14"/>
  <c r="G75" i="14"/>
  <c r="G79" i="14"/>
  <c r="G82" i="14"/>
  <c r="G83" i="14"/>
  <c r="G86" i="14"/>
  <c r="G89" i="14"/>
  <c r="G93" i="14"/>
  <c r="G96" i="14"/>
  <c r="G104" i="14"/>
  <c r="G114" i="14"/>
  <c r="G116" i="14"/>
  <c r="G120" i="14"/>
  <c r="G122" i="14"/>
  <c r="G128" i="14"/>
  <c r="G130" i="14"/>
  <c r="G132" i="14"/>
  <c r="G134" i="14"/>
  <c r="G136" i="14"/>
  <c r="G137" i="14"/>
  <c r="G141" i="14"/>
  <c r="G144" i="14"/>
  <c r="F138" i="14" s="1"/>
  <c r="J46" i="1" s="1"/>
  <c r="G146" i="14"/>
  <c r="G151" i="14"/>
  <c r="G153" i="14"/>
  <c r="F148" i="14" s="1"/>
  <c r="J47" i="1" s="1"/>
  <c r="G157" i="14"/>
  <c r="F155" i="14" s="1"/>
  <c r="J48" i="1" s="1"/>
  <c r="D22" i="13"/>
  <c r="B7" i="13"/>
  <c r="B6" i="13"/>
  <c r="C1" i="13"/>
  <c r="B1" i="13"/>
  <c r="D25" i="11"/>
  <c r="BC21" i="11"/>
  <c r="AN6" i="12"/>
  <c r="O18" i="11" s="1"/>
  <c r="BA18" i="12"/>
  <c r="BA16" i="12"/>
  <c r="BA11" i="12"/>
  <c r="G9" i="12"/>
  <c r="G10" i="12"/>
  <c r="G12" i="12"/>
  <c r="G13" i="12"/>
  <c r="G15" i="12"/>
  <c r="G17" i="12"/>
  <c r="D19" i="11"/>
  <c r="B7" i="11"/>
  <c r="B6" i="11"/>
  <c r="C1" i="11"/>
  <c r="B1" i="11"/>
  <c r="B1" i="9"/>
  <c r="C1" i="9"/>
  <c r="B7" i="9"/>
  <c r="B6" i="9"/>
  <c r="AO6" i="12" l="1"/>
  <c r="P18" i="11" s="1"/>
  <c r="H47" i="13"/>
  <c r="F14" i="12"/>
  <c r="F125" i="14"/>
  <c r="H26" i="13"/>
  <c r="H30" i="13"/>
  <c r="F43" i="15"/>
  <c r="F8" i="15"/>
  <c r="AO6" i="15"/>
  <c r="P19" i="13" s="1"/>
  <c r="F8" i="16"/>
  <c r="H48" i="13"/>
  <c r="H32" i="13"/>
  <c r="F118" i="14"/>
  <c r="G160" i="14" s="1"/>
  <c r="H18" i="13" s="1"/>
  <c r="F8" i="12"/>
  <c r="F133" i="14"/>
  <c r="AO6" i="14"/>
  <c r="P18" i="13" s="1"/>
  <c r="H31" i="13"/>
  <c r="F45" i="17"/>
  <c r="F25" i="17"/>
  <c r="H55" i="13" s="1"/>
  <c r="F8" i="17"/>
  <c r="J43" i="1" l="1"/>
  <c r="H29" i="13"/>
  <c r="G72" i="15"/>
  <c r="H19" i="13" s="1"/>
  <c r="H22" i="13" s="1"/>
  <c r="J25" i="1" s="1"/>
  <c r="H37" i="13"/>
  <c r="J42" i="1"/>
  <c r="H28" i="13"/>
  <c r="H56" i="13"/>
  <c r="J45" i="1"/>
  <c r="H23" i="11"/>
  <c r="J49" i="1"/>
  <c r="G21" i="12"/>
  <c r="H18" i="11" s="1"/>
  <c r="H19" i="11" s="1"/>
  <c r="J23" i="1" s="1"/>
  <c r="J40" i="1"/>
  <c r="H39" i="13"/>
  <c r="J50" i="1"/>
  <c r="H24" i="11"/>
  <c r="J39" i="1"/>
  <c r="H27" i="13"/>
  <c r="H33" i="13" s="1"/>
  <c r="H45" i="13"/>
  <c r="H50" i="13" s="1"/>
  <c r="G95" i="16"/>
  <c r="H20" i="13" s="1"/>
  <c r="H54" i="13"/>
  <c r="G62" i="17"/>
  <c r="H21" i="13" s="1"/>
  <c r="J38" i="1"/>
  <c r="J51" i="1" s="1"/>
  <c r="J26" i="1" l="1"/>
  <c r="H25" i="11"/>
  <c r="H58" i="13"/>
  <c r="H41" i="13"/>
</calcChain>
</file>

<file path=xl/sharedStrings.xml><?xml version="1.0" encoding="utf-8"?>
<sst xmlns="http://schemas.openxmlformats.org/spreadsheetml/2006/main" count="1259" uniqueCount="466">
  <si>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</si>
  <si>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</si>
  <si>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</si>
  <si>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</si>
  <si>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</si>
  <si>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</si>
  <si>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</si>
  <si>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</si>
  <si>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</si>
  <si>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</si>
  <si>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</si>
  <si>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</si>
  <si>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</si>
  <si>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</si>
  <si>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</si>
  <si>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</si>
  <si>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</si>
  <si>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</si>
  <si>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</si>
  <si>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</si>
  <si>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</si>
  <si>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</si>
  <si>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</si>
  <si>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</si>
  <si>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</si>
  <si>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</si>
  <si>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</si>
  <si>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</si>
  <si>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</si>
  <si>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</si>
  <si>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</si>
  <si>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</si>
  <si>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</si>
  <si>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</si>
  <si>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</si>
  <si>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</si>
  <si>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</si>
  <si>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</si>
  <si>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</si>
  <si>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</si>
  <si>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20161220AA</t>
  </si>
  <si>
    <t>Krásné - víceúčelová sportovní plocha</t>
  </si>
  <si>
    <t>Obec Krásné</t>
  </si>
  <si>
    <t>Krásné 68</t>
  </si>
  <si>
    <t>Sněžné</t>
  </si>
  <si>
    <t>59203</t>
  </si>
  <si>
    <t>00599506</t>
  </si>
  <si>
    <t>Ostatní a vedlejší náklady</t>
  </si>
  <si>
    <t>ON a VN</t>
  </si>
  <si>
    <t>Stavební objekt</t>
  </si>
  <si>
    <t>SO 01</t>
  </si>
  <si>
    <t>Víceúčelová sportovní plocha Krásné</t>
  </si>
  <si>
    <t>Celkem za stavbu</t>
  </si>
  <si>
    <t>Rekapitulace dílů</t>
  </si>
  <si>
    <t>Číslo</t>
  </si>
  <si>
    <t>Název</t>
  </si>
  <si>
    <t>Celkem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</si>
  <si>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</si>
  <si>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</si>
  <si>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</si>
  <si>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</si>
  <si>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</si>
  <si>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</si>
  <si>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</si>
  <si>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</si>
  <si>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</si>
  <si>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</si>
  <si>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59.1</t>
  </si>
  <si>
    <t>Sportovní povrch</t>
  </si>
  <si>
    <t>8</t>
  </si>
  <si>
    <t>Trubní vedení</t>
  </si>
  <si>
    <t>9</t>
  </si>
  <si>
    <t>Ostatní konstrukce, bourání</t>
  </si>
  <si>
    <t>91</t>
  </si>
  <si>
    <t>Doplňující práce na komunikaci</t>
  </si>
  <si>
    <t>93</t>
  </si>
  <si>
    <t>Dokončovací práce inženýrských staveb</t>
  </si>
  <si>
    <t>99</t>
  </si>
  <si>
    <t>Staveništní přesun hmot</t>
  </si>
  <si>
    <t>VN</t>
  </si>
  <si>
    <t>Vedlejší náklady</t>
  </si>
  <si>
    <t>ON</t>
  </si>
  <si>
    <t>Ostatní náklady</t>
  </si>
  <si>
    <t>Cena celkem</t>
  </si>
  <si>
    <t>NAK</t>
  </si>
  <si>
    <t>Rozsah:</t>
  </si>
  <si>
    <t>Rekapitulace soupisů náležejících k objektu</t>
  </si>
  <si>
    <t>Soupis</t>
  </si>
  <si>
    <t>Cena (Kč)</t>
  </si>
  <si>
    <t>Celkem objekt</t>
  </si>
  <si>
    <t>Soupis vedlejších a ostatních nákladů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</si>
  <si>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</si>
  <si>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</si>
  <si>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</si>
  <si>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</si>
  <si>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</si>
  <si>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</si>
  <si>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</si>
  <si>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VN.01</t>
  </si>
  <si>
    <t>Vytyčení inženýrských sítí</t>
  </si>
  <si>
    <t>Soubor</t>
  </si>
  <si>
    <t>Vlastní</t>
  </si>
  <si>
    <t>POL_NEZ</t>
  </si>
  <si>
    <t>99_8</t>
  </si>
  <si>
    <t>VN.02</t>
  </si>
  <si>
    <t>Zařízení staveniště</t>
  </si>
  <si>
    <t>Veškeré náklady spojené s vybudováním, provozem a odstraněním zařízení staveniště.</t>
  </si>
  <si>
    <t>VN.03</t>
  </si>
  <si>
    <t>Přesun stavebních kapacit</t>
  </si>
  <si>
    <t>VN.04</t>
  </si>
  <si>
    <t>Vytýčení stavby</t>
  </si>
  <si>
    <t>ON.01</t>
  </si>
  <si>
    <t>Zkoušky zhutnění podloží a konstrukčních vrstev</t>
  </si>
  <si>
    <t>8 x statická zkouška na pláni</t>
  </si>
  <si>
    <t>ON.02</t>
  </si>
  <si>
    <t>Geodetické zaměření skutečného provedení</t>
  </si>
  <si>
    <t>Náklady na provedení skutečného zaměření stavby v rozsahu nezbytném pro zápis změny do katastru nemovitostí.</t>
  </si>
  <si>
    <t/>
  </si>
  <si>
    <t>Celkem za objekt</t>
  </si>
  <si>
    <t>Rekapitulace soupisu</t>
  </si>
  <si>
    <t>Stavební díl</t>
  </si>
  <si>
    <t>Celkem soupis</t>
  </si>
  <si>
    <t>STA</t>
  </si>
  <si>
    <t>Spodní stavba a sportovní povrch</t>
  </si>
  <si>
    <t>Opěrná zeď</t>
  </si>
  <si>
    <t>Dešťová kanalizace</t>
  </si>
  <si>
    <t>Patky pro oplocení a herní prvky, oplocení</t>
  </si>
  <si>
    <t>Položkový soupis prací a dodávek</t>
  </si>
  <si>
    <t>121 10-11 Sejmutí ornice</t>
  </si>
  <si>
    <t>nebo lesní půdy, s vodorovným přemístěním na hromady v místě upotřebení nebo na dočasné či trvalé skládky se složením</t>
  </si>
  <si>
    <t>SPX</t>
  </si>
  <si>
    <t>121101101R00</t>
  </si>
  <si>
    <t>...s přemístěním na vzdálenost do 50 m</t>
  </si>
  <si>
    <t>m3</t>
  </si>
  <si>
    <t>800-1</t>
  </si>
  <si>
    <t>RTS 16/ II</t>
  </si>
  <si>
    <t>POL</t>
  </si>
  <si>
    <t>1540*0,2</t>
  </si>
  <si>
    <t>122 10 Odkopávky a  prokopávky nezapažené</t>
  </si>
  <si>
    <t>s přehozením výkopku na vzdálenost do 3 m nebo s naložením na dopravní prostředek,</t>
  </si>
  <si>
    <t>122 10-3 v hornině 3</t>
  </si>
  <si>
    <t>122201101R00</t>
  </si>
  <si>
    <t>...do 100 m3</t>
  </si>
  <si>
    <t>Začátek provozního součtu</t>
  </si>
  <si>
    <t xml:space="preserve">  Odkopávka určena dle příčných řezů HTU (průřezových ploch) : </t>
  </si>
  <si>
    <t xml:space="preserve">  (0 - 1-1) - 2 m : ((0+42,09)/2)*2</t>
  </si>
  <si>
    <t xml:space="preserve">  (1-1 - 2-2 ) - 3,2 m : ((42,09+48,7)/2)*3,2</t>
  </si>
  <si>
    <t xml:space="preserve">  (2-2 - 3-3 ) - 7,45 m : ((48,7+42,65)/2)*7,45</t>
  </si>
  <si>
    <t xml:space="preserve">  (3-3 - 4-4 ) - 10,65 m : ((42,65+22,45)/2)*10,65</t>
  </si>
  <si>
    <t>Konec provozního součtu</t>
  </si>
  <si>
    <t xml:space="preserve">Hornina tř.3 - 20% : </t>
  </si>
  <si>
    <t>874,29025*0,2</t>
  </si>
  <si>
    <t>122 10-31 příplatek k cenám</t>
  </si>
  <si>
    <t>122201109R00</t>
  </si>
  <si>
    <t>...za lepivost horniny</t>
  </si>
  <si>
    <t>174,85805*0,3</t>
  </si>
  <si>
    <t>122 10-4 v hornině 4</t>
  </si>
  <si>
    <t>122301101R00</t>
  </si>
  <si>
    <t xml:space="preserve">Hornina tř.4 - 50% : </t>
  </si>
  <si>
    <t>874,29025*0,5</t>
  </si>
  <si>
    <t>122 10-41 příplatek k cenám</t>
  </si>
  <si>
    <t>122301109R00</t>
  </si>
  <si>
    <t>437,14513*0,25</t>
  </si>
  <si>
    <t>122 10-5 v hornině 5</t>
  </si>
  <si>
    <t>122401101R00</t>
  </si>
  <si>
    <t xml:space="preserve">Hornina tř.5 - 30% : </t>
  </si>
  <si>
    <t>874,29025*0,3</t>
  </si>
  <si>
    <t>162 10 Vodorovné přemístění výkopku</t>
  </si>
  <si>
    <t>po suchu, bez ohledu na druh dopravního prostředku, bez naložení výkopku, avšak se složením bez rozhrnutí,</t>
  </si>
  <si>
    <t>162201102R00</t>
  </si>
  <si>
    <t>...z horniny 1 až 4, na vzdálenost přes 20  do 50 m</t>
  </si>
  <si>
    <t>66 % uloženo v místě stavby : 874,29025*0,66</t>
  </si>
  <si>
    <t>162301101R00</t>
  </si>
  <si>
    <t>...z horniny 1 až 4, na vzdálenost přes 50  do 500 m</t>
  </si>
  <si>
    <t>34 % uloženo do 500 m od stavby : 874,29025*0,34</t>
  </si>
  <si>
    <t>167 10 Nakládání, skládání, překládání neulehlého výkopku</t>
  </si>
  <si>
    <t>167 10-1 nakládání výkopku</t>
  </si>
  <si>
    <t>167101102R00</t>
  </si>
  <si>
    <t>...přes 100 m3, z horniny 1 až 4</t>
  </si>
  <si>
    <t>171 10 Uložení sypaniny do násypů zhutněných</t>
  </si>
  <si>
    <t>s rozprostřením sypaniny ve vrstvách a s hrubým urovnáním,</t>
  </si>
  <si>
    <t>171 10-1 s uzavřením povrchu násypu z hornin soudržných s předepsanou mírou zhutnění v procentech výsledků zkoušek Proctor-Standard</t>
  </si>
  <si>
    <t>171101101R00</t>
  </si>
  <si>
    <t>...na 95 % PS</t>
  </si>
  <si>
    <t>180 40-11 Založení trávníku</t>
  </si>
  <si>
    <t>Založení trávníku na půdě předem připravené, s pokosením, naložením, odvozem odpadu do 20 km a se složením</t>
  </si>
  <si>
    <t>180401211R00</t>
  </si>
  <si>
    <t>Založení trávníku lučního výsevem v rovině</t>
  </si>
  <si>
    <t>m2</t>
  </si>
  <si>
    <t>823-1</t>
  </si>
  <si>
    <t>180401212R00</t>
  </si>
  <si>
    <t>Založení trávníku lučního výsevem ve svahu do 1:2</t>
  </si>
  <si>
    <t>181 10 Úprava pláně v zářezech</t>
  </si>
  <si>
    <t>vyrovnáním výškových rozdílů, ploch vodorovných a ploch do sklonu 1 : 5.</t>
  </si>
  <si>
    <t>181101102R00</t>
  </si>
  <si>
    <t>...v hornině 1 až 4, se zhutněním</t>
  </si>
  <si>
    <t>181 30 Rozprostření a urovnání ornice v rovině</t>
  </si>
  <si>
    <t>s případným nutným přemístěním hromad nebo dočasných skládek na místo potřeby ze vzdálenosti do 30 m, v rovině nebo ve svahu do 1 : 5,</t>
  </si>
  <si>
    <t>181301114R00</t>
  </si>
  <si>
    <t>...v souvislé ploše přes 500 m2, tloušťka vrstvy přes 200 do 250 mm</t>
  </si>
  <si>
    <t>(1540-434,12475)</t>
  </si>
  <si>
    <t>182 00-11 Plošná úprava terénu</t>
  </si>
  <si>
    <t>Plošná úprava terénu s urovnáním povrchu, bez doplnění ornice, v hornině 1 až 4</t>
  </si>
  <si>
    <t>182001121R00</t>
  </si>
  <si>
    <t>Plošná úprava terénu, nerovnosti do 15 cm v rovině</t>
  </si>
  <si>
    <t>182 10 Svahování v zářezech</t>
  </si>
  <si>
    <t>trvalých svahů do projektovaných profilů s potřebným přemístěním výkopku při svahování v zářezech,</t>
  </si>
  <si>
    <t>182101101R00</t>
  </si>
  <si>
    <t>...v hornině 1 až 4</t>
  </si>
  <si>
    <t xml:space="preserve">Odkopávka určena dle příčných řezů HTU (průřezových ploch) : </t>
  </si>
  <si>
    <t>0 - 1-1 : 49,53</t>
  </si>
  <si>
    <t>(1-1 - 2-2 ) - 3,2 m : ((6,5+9,7)/2)*3,2</t>
  </si>
  <si>
    <t>(2-2 - 3-3 ) - 7,45 m : ((9,7+8,7)/2)*7,45</t>
  </si>
  <si>
    <t>(3-3 - 4-4 ) - 10,65 m : ((8,7+6,53)/2)*10,65</t>
  </si>
  <si>
    <t>182 20 Svahování násypů</t>
  </si>
  <si>
    <t>trvalých svahů do projektovaných profilů s potřebným přemístěním výkopku při svahování v násypech,</t>
  </si>
  <si>
    <t>182201101R00</t>
  </si>
  <si>
    <t>...bez rozlišení horniny</t>
  </si>
  <si>
    <t xml:space="preserve">v místě hřiště : </t>
  </si>
  <si>
    <t>(1-1 - 2-2 ) - 3,2 m : ((1,7+2,5)/2)*3,2</t>
  </si>
  <si>
    <t>(2-2 - 3-3 ) - 7,45 m : ((2,5+3,5)/2)*7,45</t>
  </si>
  <si>
    <t>(3-3 - 4-4 ) - 10,65 m : ((3,5+4,7)/2)*10,65</t>
  </si>
  <si>
    <t>před KD (mezi násypem a komunikací) : 29*4,7</t>
  </si>
  <si>
    <t>182 30 Rozprostření a urovnání ornice ve svahu</t>
  </si>
  <si>
    <t>s případným nutným přemístěním hromad nebo dočasných skládek na místo potřeby ze vzdálenosti do 30 m, ve svahu sklonu přes 1 : 5,</t>
  </si>
  <si>
    <t>182301123R00</t>
  </si>
  <si>
    <t>...v souvislé ploše do 500 m2, tloušťka vrstvy přes 150 do 200 mm</t>
  </si>
  <si>
    <t>225,08975+209,035</t>
  </si>
  <si>
    <t>00572471R</t>
  </si>
  <si>
    <t>směs travní luční, střednědobá</t>
  </si>
  <si>
    <t>kg</t>
  </si>
  <si>
    <t>SPCM</t>
  </si>
  <si>
    <t>3 kg/m2 : 1540*3/100</t>
  </si>
  <si>
    <t>289 97-1 Zřízení vrstvy z geotextilie na upraveném povrchu</t>
  </si>
  <si>
    <t>289971212R00</t>
  </si>
  <si>
    <t>Zřízení vrstvy z geotextilie sklon do 1:5 š.do 6 m</t>
  </si>
  <si>
    <t>800-2</t>
  </si>
  <si>
    <t>24,5*12,5</t>
  </si>
  <si>
    <t>67352004R</t>
  </si>
  <si>
    <t>geotextilie PET; funkce drenážní, separační, ochranná, filtrační; plošná hmotnost 300 g/m2</t>
  </si>
  <si>
    <t xml:space="preserve">Ztratné 10% : </t>
  </si>
  <si>
    <t>306,25*1,1</t>
  </si>
  <si>
    <t>564 72-1 Podklad nebo kryt z kameniva hrubého drceného</t>
  </si>
  <si>
    <t>velikost 32 - 63 mm s rozprostřením a zhutněním</t>
  </si>
  <si>
    <t>564761111R00</t>
  </si>
  <si>
    <t>...tloušťka po zhutnění 200 mm</t>
  </si>
  <si>
    <t>822-1</t>
  </si>
  <si>
    <t>564721111V01</t>
  </si>
  <si>
    <t>Podklad z kameniva drceného vel.8-16 mm,tl. 8 cm</t>
  </si>
  <si>
    <t>1_1</t>
  </si>
  <si>
    <t>24*12</t>
  </si>
  <si>
    <t>564801112V01</t>
  </si>
  <si>
    <t>Podklad ze štěrkodrti, fr. 0-4 mm, tl. 4 cm</t>
  </si>
  <si>
    <t>R 59.1 01</t>
  </si>
  <si>
    <t>Dodávka a montáž umělého trávníku (v = 15mm) se vsypem z křemičitého písku, barva červená, zelená</t>
  </si>
  <si>
    <t>1_0</t>
  </si>
  <si>
    <t>R 59.1 02</t>
  </si>
  <si>
    <t>Lajny vložené š. 5 cm, barevné (1x nohejbal a 1x volejbal)</t>
  </si>
  <si>
    <t>m</t>
  </si>
  <si>
    <t>R 59.1 03</t>
  </si>
  <si>
    <t>D+M sada volejbal ocel, úprava pozink vč. sítě, vč. pouzdra pro sloupky</t>
  </si>
  <si>
    <t>kpl</t>
  </si>
  <si>
    <t>917 71 Osazení silničního nebo chodníkového obrubníku</t>
  </si>
  <si>
    <t>S dodáním hmot pro lože tl. 80-100 mm.</t>
  </si>
  <si>
    <t>917862111R00</t>
  </si>
  <si>
    <t>...stojatého, s boční opěrou z betonu prostého, do lože z betonu prostého C 12/15</t>
  </si>
  <si>
    <t>918 10 Lože pod obrubníky, krajníky nebo obruby</t>
  </si>
  <si>
    <t>z dlažebních kostek z betonu prostého</t>
  </si>
  <si>
    <t>918101111R00</t>
  </si>
  <si>
    <t>...z betonu prostého C 12/15</t>
  </si>
  <si>
    <t>59*0,3*0,15</t>
  </si>
  <si>
    <t>59217421R</t>
  </si>
  <si>
    <t>obrubník chodníkový materiál beton; l = 1000,0 mm; š = 100,0 mm; h = 250,0 mm; barva šedá</t>
  </si>
  <si>
    <t>kus</t>
  </si>
  <si>
    <t>59*1,01</t>
  </si>
  <si>
    <t>935 11 Osazení příkopového žlabu</t>
  </si>
  <si>
    <t>s vyplněním a zatřením spár cementovou maltou, se zřízením lože tl. 10 cm</t>
  </si>
  <si>
    <t>935112111R00</t>
  </si>
  <si>
    <t>...se zřízením lože tl. 100 mm z betonu C 8/10, z betonových příkopových tvárnic, šířky do 500 mm</t>
  </si>
  <si>
    <t>Včetně  dodání hmot pro lože a vyplnění spár.</t>
  </si>
  <si>
    <t>93 SPEC 01</t>
  </si>
  <si>
    <t>Žlabovka 50/50/13</t>
  </si>
  <si>
    <t>3_</t>
  </si>
  <si>
    <t>(21,5*2)*1,01</t>
  </si>
  <si>
    <t>998 22-20 Přesun hmot na plochách s krytem z kameniva</t>
  </si>
  <si>
    <t>998222012R00</t>
  </si>
  <si>
    <t>Přesun hmot, zpevněné plochy, kryt z kameniva</t>
  </si>
  <si>
    <t>t</t>
  </si>
  <si>
    <t>132 20 Hloubení rýh šířky přes 60 do 200 cm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</si>
  <si>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</si>
  <si>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132401211R00</t>
  </si>
  <si>
    <t xml:space="preserve">...jakékoliv množství, v hornině 5, hloubení strojně </t>
  </si>
  <si>
    <t>Výkop rozšířen o 800 mm : (11,74+3)*(1,2+0,8)*0,55</t>
  </si>
  <si>
    <t>162201152R00</t>
  </si>
  <si>
    <t>...z horniny 5 až 7, na vzdálenost přes 20  do 50 m</t>
  </si>
  <si>
    <t>deska : (11,74+3)*1,2*0,25</t>
  </si>
  <si>
    <t>stěna : (11,74+3)*0,25*0,25</t>
  </si>
  <si>
    <t>2,0636</t>
  </si>
  <si>
    <t>167101152R00</t>
  </si>
  <si>
    <t>...přes 100 m3, z horniny 5 až 7</t>
  </si>
  <si>
    <t>174 10-11 Zásyp sypaninou se zhutněním</t>
  </si>
  <si>
    <t>z jakékoliv horniny s uložením výkopku po vrstvách,</t>
  </si>
  <si>
    <t>174101101R00</t>
  </si>
  <si>
    <t>...jam, šachet, rýh nebo kolem objektů v těchto vykopávkách</t>
  </si>
  <si>
    <t>včetně strojního přemístění materiálu pro zásyp ze vzdálenosti do 10 m od okraje zásypu</t>
  </si>
  <si>
    <t>(11,74+3)*(1,2+0,8)*0,55</t>
  </si>
  <si>
    <t>deska : -(11,74+3)*1,2*0,25</t>
  </si>
  <si>
    <t>stěna : -(11,74+3)*0,25*0,25</t>
  </si>
  <si>
    <t>-2,0636</t>
  </si>
  <si>
    <t>181101111R00</t>
  </si>
  <si>
    <t>...bez rozlišení horniny, se zhutněním - ručně</t>
  </si>
  <si>
    <t>(11,74+3)*2,0</t>
  </si>
  <si>
    <t>273 31 Základové desky z betonu prostého</t>
  </si>
  <si>
    <t>Základové desky ve výkopu zapaženém nebo nezapaženém, popř. nad terénem z betonu prostého</t>
  </si>
  <si>
    <t>273311114R00</t>
  </si>
  <si>
    <t>Beton základ. desek prostý z cem. portlad. C 12/15</t>
  </si>
  <si>
    <t>821-1</t>
  </si>
  <si>
    <t>pod žb stěnu (0,1+1,2+0,1) : (11,74+3)*1,4*0,1</t>
  </si>
  <si>
    <t>311 32 Beton nadzákladových zdí železový</t>
  </si>
  <si>
    <t>nosných, výplňových, obkladových, půdních, štítových, poprsních apod. (bez výztuže), s pomocným lešením o výšce podlahy do 1900 mm a pro zatížení 1,5 kPa,</t>
  </si>
  <si>
    <t>311321411R00</t>
  </si>
  <si>
    <t>...z betonu C 25/30</t>
  </si>
  <si>
    <t>801-1</t>
  </si>
  <si>
    <t>stěna : (11,74+3)*1,7*0,25</t>
  </si>
  <si>
    <t>311 35 Bednění nadzákladových zdí</t>
  </si>
  <si>
    <t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</si>
  <si>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311 35-2 oboustranné za každou stranu</t>
  </si>
  <si>
    <t>311351105R00</t>
  </si>
  <si>
    <t>...zřízení</t>
  </si>
  <si>
    <t>(11,74+3)*1,7*2+2*1,7*0,25</t>
  </si>
  <si>
    <t>(14,74+1,2+14,74+1,2)*0,25</t>
  </si>
  <si>
    <t>311351106R00</t>
  </si>
  <si>
    <t>...odstranění</t>
  </si>
  <si>
    <t>311 36 Výztuž nadzákladových zdí</t>
  </si>
  <si>
    <t>311 36-1 z betonářské oceli</t>
  </si>
  <si>
    <t>311361821R00</t>
  </si>
  <si>
    <t>...10 505(R)</t>
  </si>
  <si>
    <t xml:space="preserve">75 kg/m3 : </t>
  </si>
  <si>
    <t>0,075*10,6865</t>
  </si>
  <si>
    <t>998 15-21 Přesun hmot pro oplocení a objekty zvláštní,monol.</t>
  </si>
  <si>
    <t>na novostavbách a změnách objektů pro oplocení (815 2 JKSo), objekty zvláštní pro chov živočichů (815 3 JKSO), objekty pozemní různé (815 9 JKSO)</t>
  </si>
  <si>
    <t>se svislou nosnou konstrukcí monolitickou betonovou tyčovou nebo plošnou ( KMCH 2 a 3 - JKSO šesté místo)</t>
  </si>
  <si>
    <t>998 15-211 vodorovně do 50 m</t>
  </si>
  <si>
    <t>998152121R00</t>
  </si>
  <si>
    <t>...výšky do 3 m</t>
  </si>
  <si>
    <t>801-5</t>
  </si>
  <si>
    <t>132 10 Hloubení rýh šířky do 60 cm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</si>
  <si>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</si>
  <si>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132301110R00</t>
  </si>
  <si>
    <t>...do 50 m3, v hornině 4, hloubení strojně</t>
  </si>
  <si>
    <t xml:space="preserve">Drenážní potrubí : </t>
  </si>
  <si>
    <t>(50+45)*0,3*0,3</t>
  </si>
  <si>
    <t>132301119R00</t>
  </si>
  <si>
    <t xml:space="preserve">...příplatek za lepivost, v hornině 4,  </t>
  </si>
  <si>
    <t>8,55*0,25</t>
  </si>
  <si>
    <t>132301210R00</t>
  </si>
  <si>
    <t xml:space="preserve">...do 50 m3, v hornině 4, hloubení strojně </t>
  </si>
  <si>
    <t>35*0,7*1,1</t>
  </si>
  <si>
    <t>132301219R00</t>
  </si>
  <si>
    <t>26,95*0,25</t>
  </si>
  <si>
    <t>(8,55+26,95)-14,7</t>
  </si>
  <si>
    <t>14,7</t>
  </si>
  <si>
    <t>8,55+26,95</t>
  </si>
  <si>
    <t>-(9,8+8,55+2,45)</t>
  </si>
  <si>
    <t>175 10-11 Obsyp potrubí</t>
  </si>
  <si>
    <t>sypaninou z vhodných hornin tř. 1 - 4 nebo materiálem připraveným podél výkopu ve vzdálenosti do 3 m od jeho kraje, pro jakoukoliv hloubku výkopu a jakoukoliv míru zhutnění,</t>
  </si>
  <si>
    <t>175101101RT2</t>
  </si>
  <si>
    <t>...bez prohození sypaniny</t>
  </si>
  <si>
    <t>35*0,7*0,4</t>
  </si>
  <si>
    <t>35*0,7</t>
  </si>
  <si>
    <t>211 5 Výplň odvodňovacích žeber</t>
  </si>
  <si>
    <t>do rýh bez zhutnění s úpravou povrchu výplně</t>
  </si>
  <si>
    <t>211531111R00</t>
  </si>
  <si>
    <t>Výplň odvodňovacích žeber kam. hrubě drcen. 63 mm</t>
  </si>
  <si>
    <t>211 97-1 Zřízení opláštění odvod. žeber z geotextilie</t>
  </si>
  <si>
    <t>v rýze nebo v zářezu se stěnami</t>
  </si>
  <si>
    <t>211971110R00</t>
  </si>
  <si>
    <t>Opláštění žeber z geotextilie o sklonu do 1 : 2,5</t>
  </si>
  <si>
    <t>(90+45)*(4*0,3)</t>
  </si>
  <si>
    <t>162*1,1</t>
  </si>
  <si>
    <t>451 Lože pod potrubí, stoky a drobné objekty</t>
  </si>
  <si>
    <t>v otevřeném výkopu,</t>
  </si>
  <si>
    <t>451572111R00</t>
  </si>
  <si>
    <t>...z kameniva drobného těženého 0÷4 mm</t>
  </si>
  <si>
    <t>827-1</t>
  </si>
  <si>
    <t>35*0,7*0,1</t>
  </si>
  <si>
    <t>871 Kladení drenážního potrubí z plastických hmot</t>
  </si>
  <si>
    <t>871219111R00</t>
  </si>
  <si>
    <t>Kladení dren. potrubí bezvýkop.,flex.PVC, bez obs.</t>
  </si>
  <si>
    <t>831-1</t>
  </si>
  <si>
    <t>Včetně :</t>
  </si>
  <si>
    <t>- proříznutí rýhy,</t>
  </si>
  <si>
    <t>- vtažení flexibilního potrubí.</t>
  </si>
  <si>
    <t>50+45</t>
  </si>
  <si>
    <t>871 3 Montáž potrubí z trub z plastů těsněných gumovým kroužkem</t>
  </si>
  <si>
    <t>v otevřeném výkopu ve sklonu do 20 %,</t>
  </si>
  <si>
    <t>871353121R00</t>
  </si>
  <si>
    <t>...DN 200 mm</t>
  </si>
  <si>
    <t>877 35-3 Montáž tvarovek na potrubí z trub z plastů těsněných gumovým kroužkem</t>
  </si>
  <si>
    <t>877 35-33 jednoosých</t>
  </si>
  <si>
    <t>877353123R00</t>
  </si>
  <si>
    <t>8 R 01</t>
  </si>
  <si>
    <t>D+M plastové revizní šachty DN 200 s vtokovu mříží</t>
  </si>
  <si>
    <t>ks</t>
  </si>
  <si>
    <t>1_</t>
  </si>
  <si>
    <t>28611156.AR</t>
  </si>
  <si>
    <t>trubka plastová kanalizační PVC; hladká, s hrdlem; Sn 4 kN/m2; D = 200,0 mm; s = 4,90 mm; l = 1000,0 mm</t>
  </si>
  <si>
    <t>28611159.AR</t>
  </si>
  <si>
    <t>trubka plastová kanalizační PVC; hladká, s hrdlem; Sn 4 kN/m2; D = 200,0 mm; s = 4,90 mm; l = 5000,0 mm</t>
  </si>
  <si>
    <t>28611222.AR</t>
  </si>
  <si>
    <t>trubka plastová drenážní PVC; ohebná; perforovaná po celém obvodu; DN 80,0 mm</t>
  </si>
  <si>
    <t>50*1,05</t>
  </si>
  <si>
    <t>28611224.AR</t>
  </si>
  <si>
    <t>trubka plastová drenážní PVC; ohebná; perforovaná po celém obvodu; DN 125,0 mm</t>
  </si>
  <si>
    <t>45*1,05</t>
  </si>
  <si>
    <t>28651665.AR</t>
  </si>
  <si>
    <t>koleno PVC; 15,0 °; D = 200,0 mm; s 1 hrdlem</t>
  </si>
  <si>
    <t>998 27-61 Přesun hmot pro trubní vedení z trub plastových nebo sklolaminátových</t>
  </si>
  <si>
    <t>vodovodu nebo kanalizace ražené nebo hloubené (827 1.1, 827 1.9, 827 2.1, 827 2.9), drobných objektů</t>
  </si>
  <si>
    <t>998276101R00</t>
  </si>
  <si>
    <t>...v otevřeném výkopu</t>
  </si>
  <si>
    <t>na vzdálenost 15 m od hrany výkopu nebo od okraje šachty</t>
  </si>
  <si>
    <t>133 Hloubení šachet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</si>
  <si>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</si>
  <si>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133 3 v hornině 3</t>
  </si>
  <si>
    <t>133201101R00</t>
  </si>
  <si>
    <t>Sloupky pro - 2x volejbal, 2x tenis : 4*(0,6*0,6*0,8)</t>
  </si>
  <si>
    <t>Sloupky pro oplocení : 18*(0,5*0,5*1,2)</t>
  </si>
  <si>
    <t>167101101R00</t>
  </si>
  <si>
    <t>...do 100 m3, z horniny 1 až 4</t>
  </si>
  <si>
    <t>275 31 Beton základových patek prostý</t>
  </si>
  <si>
    <t>275 31-3 prostý</t>
  </si>
  <si>
    <t>275313511R00</t>
  </si>
  <si>
    <t>...z betonu C 12/15</t>
  </si>
  <si>
    <t xml:space="preserve">betonáž do výkopu +10% : </t>
  </si>
  <si>
    <t>2x volejbal, 2x tenis : 4*(0,6*0,6*0,8)*1,1</t>
  </si>
  <si>
    <t>oplocení : 18*(0,5*0,5*1,2)*1,1</t>
  </si>
  <si>
    <t>-(pi*0,05^2)*(18*1)</t>
  </si>
  <si>
    <t>275 35 Bednění stěn základových patek</t>
  </si>
  <si>
    <t>bednění svislé nebo šikmé (odkloněné), půdorysně přímé nebo zalomené, stěn základových patek ve volných nebo zapažených jámách, rýhách, šachtách, včetně případných vzpěr,</t>
  </si>
  <si>
    <t>275351215R00</t>
  </si>
  <si>
    <t xml:space="preserve">obednění horní části patek : </t>
  </si>
  <si>
    <t>2x volejbal, 2x tenis : 4*(0,6*4)*0,5</t>
  </si>
  <si>
    <t>oplocení : 18*(0,5*4)*0,5</t>
  </si>
  <si>
    <t>275351216R00</t>
  </si>
  <si>
    <t>Včetně očištění, vytřídění a uložení bednícího materiálu.</t>
  </si>
  <si>
    <t>275 35 Bednění kotevních otvorů a prostupů v základových patkách</t>
  </si>
  <si>
    <t>včetně polohového zajištění a odbednění, popřípadě ztraceného bednění z pletiva a podobně.</t>
  </si>
  <si>
    <t>275353112R00</t>
  </si>
  <si>
    <t>...o průřezu přes 0,01 do 0,02 m2, hloubky přes 0,5 do 1,00 m</t>
  </si>
  <si>
    <t>28611141.AR</t>
  </si>
  <si>
    <t>trubka plastová kanalizační PVC; hladká, s hrdlem; Sn 4 kN/m2; D = 110,0 mm; s = 3,20 mm; l = 1000,0 mm</t>
  </si>
  <si>
    <t>9 R01</t>
  </si>
  <si>
    <t>D+M plotové sloupky z ocel. trub 89x3,0 mm, dl. 5,0 m, pozink, pata s navařeným lemem pro ukotvení, vč. navařených háčků pro napínací dráty</t>
  </si>
  <si>
    <t>9 R02</t>
  </si>
  <si>
    <t>D+M ukotvení (uklínování) a zatěsnění paty sloupků</t>
  </si>
  <si>
    <t>9 R03</t>
  </si>
  <si>
    <t>D+M ochranná síť z PP, síla 2,0 mm, oka 4,5 x 4,5 cm</t>
  </si>
  <si>
    <t>(24,2+12,2)*2*4,0</t>
  </si>
  <si>
    <t>překrytí sítě v místě vstupu : 1,0*4,0</t>
  </si>
  <si>
    <t>9 R04</t>
  </si>
  <si>
    <t>D+M napínací ocelové lanko, průměr 3 mm</t>
  </si>
  <si>
    <t>(24,2+12,2)*2*5</t>
  </si>
  <si>
    <t>9 R05</t>
  </si>
  <si>
    <t>D+M ostatní materiál oplocení (karabiny, lanové svorky, napínáky)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</si>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</sst>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00"/>
    <numFmt numFmtId="166" formatCode="#,##0.00_\_K_č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39" xfId="0" applyNumberFormat="1" applyFont="1" applyBorder="1" applyAlignment="1">
      <alignment vertical="center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8" xfId="0" applyNumberFormat="1" applyFont="1" applyBorder="1"/>
    <xf numFmtId="164" fontId="7" fillId="0" borderId="29" xfId="0" applyNumberFormat="1" applyFont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164" fontId="7" fillId="4" borderId="53" xfId="0" applyNumberFormat="1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0" fontId="7" fillId="4" borderId="56" xfId="0" applyFont="1" applyFill="1" applyBorder="1"/>
    <xf numFmtId="49" fontId="7" fillId="4" borderId="56" xfId="0" applyNumberFormat="1" applyFont="1" applyFill="1" applyBorder="1"/>
    <xf numFmtId="0" fontId="7" fillId="4" borderId="57" xfId="0" applyFont="1" applyFill="1" applyBorder="1"/>
    <xf numFmtId="164" fontId="7" fillId="4" borderId="58" xfId="0" applyNumberFormat="1" applyFont="1" applyFill="1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9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4" borderId="60" xfId="0" applyFill="1" applyBorder="1" applyAlignment="1">
      <alignment horizontal="center" vertical="top"/>
    </xf>
    <xf numFmtId="49" fontId="0" fillId="4" borderId="60" xfId="0" applyNumberFormat="1" applyFill="1" applyBorder="1" applyAlignment="1">
      <alignment vertical="top"/>
    </xf>
    <xf numFmtId="0" fontId="0" fillId="4" borderId="62" xfId="0" applyFill="1" applyBorder="1" applyAlignment="1">
      <alignment vertical="top"/>
    </xf>
    <xf numFmtId="0" fontId="18" fillId="0" borderId="0" xfId="0" applyFont="1"/>
    <xf numFmtId="0" fontId="0" fillId="0" borderId="37" xfId="0" applyBorder="1" applyAlignment="1">
      <alignment vertical="top"/>
    </xf>
    <xf numFmtId="49" fontId="17" fillId="0" borderId="0" xfId="0" applyNumberFormat="1" applyFont="1" applyAlignment="1">
      <alignment vertical="top"/>
    </xf>
    <xf numFmtId="0" fontId="20" fillId="0" borderId="0" xfId="0" applyNumberFormat="1" applyFont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60" xfId="0" applyNumberFormat="1" applyFill="1" applyBorder="1" applyAlignment="1">
      <alignment vertical="top" wrapText="1"/>
    </xf>
    <xf numFmtId="0" fontId="0" fillId="4" borderId="61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7" fillId="0" borderId="37" xfId="0" applyNumberFormat="1" applyFont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0" borderId="37" xfId="0" applyNumberForma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2" xfId="0" applyFont="1" applyBorder="1" applyAlignment="1">
      <alignment horizontal="center" vertical="top" shrinkToFit="1"/>
    </xf>
    <xf numFmtId="0" fontId="0" fillId="0" borderId="42" xfId="0" applyBorder="1" applyAlignment="1">
      <alignment horizontal="center" vertical="top" shrinkToFit="1"/>
    </xf>
    <xf numFmtId="165" fontId="0" fillId="4" borderId="43" xfId="0" applyNumberFormat="1" applyFill="1" applyBorder="1" applyAlignment="1">
      <alignment vertical="top" shrinkToFit="1"/>
    </xf>
    <xf numFmtId="165" fontId="18" fillId="0" borderId="42" xfId="0" applyNumberFormat="1" applyFont="1" applyBorder="1" applyAlignment="1">
      <alignment vertical="top" shrinkToFit="1"/>
    </xf>
    <xf numFmtId="165" fontId="0" fillId="0" borderId="42" xfId="0" applyNumberFormat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18" fillId="0" borderId="42" xfId="0" applyNumberFormat="1" applyFont="1" applyBorder="1" applyAlignment="1">
      <alignment vertical="top" shrinkToFit="1"/>
    </xf>
    <xf numFmtId="4" fontId="18" fillId="0" borderId="37" xfId="0" applyNumberFormat="1" applyFont="1" applyBorder="1" applyAlignment="1">
      <alignment vertical="top" shrinkToFit="1"/>
    </xf>
    <xf numFmtId="4" fontId="0" fillId="0" borderId="42" xfId="0" applyNumberFormat="1" applyBorder="1" applyAlignment="1">
      <alignment vertical="top" shrinkToFit="1"/>
    </xf>
    <xf numFmtId="4" fontId="0" fillId="0" borderId="37" xfId="0" applyNumberFormat="1" applyBorder="1" applyAlignment="1">
      <alignment vertical="top" shrinkToFit="1"/>
    </xf>
    <xf numFmtId="0" fontId="14" fillId="4" borderId="64" xfId="0" applyFont="1" applyFill="1" applyBorder="1"/>
    <xf numFmtId="49" fontId="14" fillId="4" borderId="65" xfId="0" applyNumberFormat="1" applyFont="1" applyFill="1" applyBorder="1"/>
    <xf numFmtId="0" fontId="14" fillId="4" borderId="65" xfId="0" applyFont="1" applyFill="1" applyBorder="1" applyAlignment="1">
      <alignment horizontal="center"/>
    </xf>
    <xf numFmtId="0" fontId="14" fillId="4" borderId="65" xfId="0" applyFont="1" applyFill="1" applyBorder="1"/>
    <xf numFmtId="4" fontId="14" fillId="4" borderId="66" xfId="0" applyNumberFormat="1" applyFont="1" applyFill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0" fillId="0" borderId="42" xfId="0" applyNumberFormat="1" applyBorder="1" applyAlignment="1">
      <alignment horizontal="left" vertical="top" wrapText="1"/>
    </xf>
    <xf numFmtId="49" fontId="14" fillId="4" borderId="65" xfId="0" applyNumberFormat="1" applyFont="1" applyFill="1" applyBorder="1" applyAlignment="1">
      <alignment horizontal="left"/>
    </xf>
    <xf numFmtId="0" fontId="0" fillId="4" borderId="47" xfId="0" applyFill="1" applyBorder="1" applyAlignment="1">
      <alignment vertical="top"/>
    </xf>
    <xf numFmtId="0" fontId="17" fillId="0" borderId="63" xfId="0" applyFont="1" applyBorder="1" applyAlignment="1">
      <alignment vertical="top"/>
    </xf>
    <xf numFmtId="0" fontId="18" fillId="0" borderId="63" xfId="0" applyFont="1" applyBorder="1" applyAlignment="1">
      <alignment vertical="top"/>
    </xf>
    <xf numFmtId="4" fontId="0" fillId="4" borderId="67" xfId="0" applyNumberFormat="1" applyFill="1" applyBorder="1" applyAlignment="1">
      <alignment vertical="top" shrinkToFit="1"/>
    </xf>
    <xf numFmtId="4" fontId="18" fillId="0" borderId="68" xfId="0" applyNumberFormat="1" applyFont="1" applyBorder="1" applyAlignment="1">
      <alignment vertical="top" shrinkToFit="1"/>
    </xf>
    <xf numFmtId="0" fontId="0" fillId="4" borderId="60" xfId="0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49" fontId="0" fillId="4" borderId="50" xfId="0" applyNumberFormat="1" applyFill="1" applyBorder="1" applyAlignment="1">
      <alignment vertical="top"/>
    </xf>
    <xf numFmtId="4" fontId="0" fillId="0" borderId="69" xfId="0" applyNumberFormat="1" applyBorder="1" applyAlignment="1">
      <alignment vertical="top"/>
    </xf>
    <xf numFmtId="4" fontId="0" fillId="0" borderId="70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4" fontId="18" fillId="0" borderId="24" xfId="0" applyNumberFormat="1" applyFont="1" applyBorder="1" applyAlignment="1">
      <alignment vertical="top" shrinkToFit="1"/>
    </xf>
    <xf numFmtId="4" fontId="18" fillId="0" borderId="72" xfId="0" applyNumberFormat="1" applyFont="1" applyBorder="1" applyAlignment="1">
      <alignment vertical="top" shrinkToFit="1"/>
    </xf>
    <xf numFmtId="0" fontId="21" fillId="0" borderId="0" xfId="0" applyNumberFormat="1" applyFont="1" applyAlignment="1">
      <alignment wrapText="1"/>
    </xf>
    <xf numFmtId="166" fontId="7" fillId="0" borderId="29" xfId="0" applyNumberFormat="1" applyFont="1" applyBorder="1"/>
    <xf numFmtId="166" fontId="7" fillId="4" borderId="58" xfId="0" applyNumberFormat="1" applyFont="1" applyFill="1" applyBorder="1"/>
    <xf numFmtId="0" fontId="22" fillId="0" borderId="42" xfId="0" applyNumberFormat="1" applyFont="1" applyBorder="1" applyAlignment="1">
      <alignment horizontal="center" vertical="top" wrapText="1" shrinkToFit="1"/>
    </xf>
    <xf numFmtId="0" fontId="23" fillId="0" borderId="42" xfId="0" applyNumberFormat="1" applyFont="1" applyBorder="1" applyAlignment="1">
      <alignment horizontal="center" vertical="top" wrapText="1" shrinkToFit="1"/>
    </xf>
    <xf numFmtId="165" fontId="22" fillId="0" borderId="42" xfId="0" applyNumberFormat="1" applyFont="1" applyBorder="1" applyAlignment="1">
      <alignment vertical="top" wrapText="1" shrinkToFit="1"/>
    </xf>
    <xf numFmtId="165" fontId="23" fillId="0" borderId="42" xfId="0" applyNumberFormat="1" applyFont="1" applyBorder="1" applyAlignment="1">
      <alignment vertical="top" wrapText="1" shrinkToFit="1"/>
    </xf>
    <xf numFmtId="0" fontId="22" fillId="0" borderId="42" xfId="0" quotePrefix="1" applyNumberFormat="1" applyFont="1" applyBorder="1" applyAlignment="1">
      <alignment horizontal="left" vertical="top" wrapText="1"/>
    </xf>
    <xf numFmtId="0" fontId="23" fillId="0" borderId="42" xfId="0" applyNumberFormat="1" applyFont="1" applyBorder="1" applyAlignment="1">
      <alignment horizontal="left" vertical="top" wrapText="1"/>
    </xf>
    <xf numFmtId="0" fontId="23" fillId="0" borderId="42" xfId="0" quotePrefix="1" applyNumberFormat="1" applyFont="1" applyBorder="1" applyAlignment="1">
      <alignment horizontal="left" vertical="top" wrapText="1"/>
    </xf>
    <xf numFmtId="0" fontId="17" fillId="0" borderId="23" xfId="0" applyFont="1" applyBorder="1" applyAlignment="1">
      <alignment vertical="top"/>
    </xf>
    <xf numFmtId="0" fontId="17" fillId="0" borderId="24" xfId="0" applyNumberFormat="1" applyFont="1" applyBorder="1" applyAlignment="1">
      <alignment vertical="top"/>
    </xf>
    <xf numFmtId="0" fontId="18" fillId="0" borderId="73" xfId="0" applyNumberFormat="1" applyFont="1" applyBorder="1" applyAlignment="1">
      <alignment horizontal="left" vertical="top" wrapText="1"/>
    </xf>
    <xf numFmtId="0" fontId="18" fillId="0" borderId="73" xfId="0" applyFont="1" applyBorder="1" applyAlignment="1">
      <alignment horizontal="center" vertical="top" shrinkToFit="1"/>
    </xf>
    <xf numFmtId="165" fontId="18" fillId="0" borderId="73" xfId="0" applyNumberFormat="1" applyFont="1" applyBorder="1" applyAlignment="1">
      <alignment vertical="top" shrinkToFit="1"/>
    </xf>
    <xf numFmtId="4" fontId="18" fillId="5" borderId="73" xfId="0" applyNumberFormat="1" applyFont="1" applyFill="1" applyBorder="1" applyAlignment="1" applyProtection="1">
      <alignment vertical="top" shrinkToFit="1"/>
      <protection locked="0"/>
    </xf>
    <xf numFmtId="4" fontId="18" fillId="0" borderId="73" xfId="0" applyNumberFormat="1" applyFont="1" applyBorder="1" applyAlignment="1">
      <alignment vertical="top" shrinkToFit="1"/>
    </xf>
    <xf numFmtId="49" fontId="14" fillId="0" borderId="0" xfId="0" applyNumberFormat="1" applyFont="1" applyAlignment="1">
      <alignment vertical="top"/>
    </xf>
    <xf numFmtId="0" fontId="18" fillId="0" borderId="12" xfId="0" applyFont="1" applyBorder="1"/>
    <xf numFmtId="49" fontId="18" fillId="0" borderId="11" xfId="0" applyNumberFormat="1" applyFont="1" applyBorder="1"/>
    <xf numFmtId="0" fontId="18" fillId="0" borderId="13" xfId="0" applyFont="1" applyBorder="1"/>
    <xf numFmtId="49" fontId="18" fillId="0" borderId="48" xfId="0" applyNumberFormat="1" applyFont="1" applyBorder="1"/>
    <xf numFmtId="166" fontId="18" fillId="0" borderId="29" xfId="0" applyNumberFormat="1" applyFont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4" borderId="52" xfId="0" applyFill="1" applyBorder="1"/>
    <xf numFmtId="0" fontId="0" fillId="4" borderId="53" xfId="0" applyFill="1" applyBorder="1"/>
    <xf numFmtId="0" fontId="18" fillId="4" borderId="54" xfId="0" applyFont="1" applyFill="1" applyBorder="1"/>
    <xf numFmtId="0" fontId="18" fillId="4" borderId="55" xfId="0" applyFont="1" applyFill="1" applyBorder="1"/>
    <xf numFmtId="0" fontId="18" fillId="4" borderId="56" xfId="0" applyFont="1" applyFill="1" applyBorder="1"/>
    <xf numFmtId="49" fontId="18" fillId="4" borderId="56" xfId="0" applyNumberFormat="1" applyFont="1" applyFill="1" applyBorder="1"/>
    <xf numFmtId="0" fontId="18" fillId="4" borderId="57" xfId="0" applyFont="1" applyFill="1" applyBorder="1"/>
    <xf numFmtId="166" fontId="18" fillId="4" borderId="58" xfId="0" applyNumberFormat="1" applyFont="1" applyFill="1" applyBorder="1"/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13" fillId="0" borderId="11" xfId="0" applyNumberFormat="1" applyFont="1" applyBorder="1"/>
    <xf numFmtId="4" fontId="13" fillId="0" borderId="12" xfId="0" applyNumberFormat="1" applyFont="1" applyBorder="1"/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12" fillId="0" borderId="7" xfId="0" applyNumberFormat="1" applyFont="1" applyBorder="1"/>
    <xf numFmtId="0" fontId="17" fillId="0" borderId="0" xfId="0" applyNumberFormat="1" applyFont="1" applyAlignment="1">
      <alignment vertical="top" wrapText="1"/>
    </xf>
    <xf numFmtId="0" fontId="19" fillId="0" borderId="24" xfId="0" applyNumberFormat="1" applyFont="1" applyBorder="1" applyAlignment="1">
      <alignment horizontal="left" vertical="top" wrapText="1"/>
    </xf>
    <xf numFmtId="0" fontId="19" fillId="0" borderId="25" xfId="0" applyNumberFormat="1" applyFont="1" applyBorder="1" applyAlignment="1">
      <alignment vertical="top" wrapText="1" shrinkToFit="1"/>
    </xf>
    <xf numFmtId="165" fontId="19" fillId="0" borderId="25" xfId="0" applyNumberFormat="1" applyFont="1" applyBorder="1" applyAlignment="1">
      <alignment vertical="top" wrapText="1" shrinkToFit="1"/>
    </xf>
    <xf numFmtId="4" fontId="19" fillId="0" borderId="25" xfId="0" applyNumberFormat="1" applyFont="1" applyBorder="1" applyAlignment="1">
      <alignment vertical="top" wrapText="1" shrinkToFit="1"/>
    </xf>
    <xf numFmtId="4" fontId="19" fillId="0" borderId="71" xfId="0" applyNumberFormat="1" applyFont="1" applyBorder="1" applyAlignment="1">
      <alignment vertical="top" wrapText="1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0" fontId="19" fillId="0" borderId="37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 shrinkToFit="1"/>
    </xf>
    <xf numFmtId="165" fontId="19" fillId="0" borderId="0" xfId="0" applyNumberFormat="1" applyFont="1" applyBorder="1" applyAlignment="1">
      <alignment vertical="top" wrapText="1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8" xfId="0" applyNumberFormat="1" applyFont="1" applyBorder="1" applyAlignment="1">
      <alignment vertical="top" wrapText="1" shrinkToFit="1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0" fontId="14" fillId="0" borderId="0" xfId="0" applyNumberFormat="1" applyFont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8" xfId="0" applyNumberFormat="1" applyFont="1" applyBorder="1" applyAlignment="1">
      <alignment vertical="top" wrapText="1" shrinkToFit="1"/>
    </xf>
    <xf numFmtId="0" fontId="18" fillId="0" borderId="44" xfId="0" applyNumberFormat="1" applyFont="1" applyBorder="1" applyAlignment="1">
      <alignment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45" xfId="0" applyNumberFormat="1" applyFont="1" applyBorder="1" applyAlignment="1">
      <alignment vertical="top" wrapText="1" shrinkToFit="1"/>
    </xf>
    <xf numFmtId="165" fontId="18" fillId="0" borderId="45" xfId="0" applyNumberFormat="1" applyFont="1" applyBorder="1" applyAlignment="1">
      <alignment vertical="top" wrapText="1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H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17" sqref="A17:G17"/>
    </sheetView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256" t="s">
        <v>0</v>
      </c>
      <c r="C5" s="256"/>
      <c r="D5" s="256"/>
      <c r="E5" s="256"/>
      <c r="F5" s="256"/>
      <c r="G5" s="257"/>
      <c r="H5" s="15"/>
    </row>
    <row r="6" spans="1:8" x14ac:dyDescent="0.2">
      <c r="A6" s="20" t="s">
        <v>6</v>
      </c>
      <c r="B6" s="258"/>
      <c r="C6" s="258"/>
      <c r="D6" s="258"/>
      <c r="E6" s="258"/>
      <c r="F6" s="258"/>
      <c r="G6" s="259"/>
      <c r="H6" s="15"/>
    </row>
    <row r="7" spans="1:8" x14ac:dyDescent="0.2">
      <c r="A7" s="20" t="s">
        <v>7</v>
      </c>
      <c r="B7" s="258"/>
      <c r="C7" s="258"/>
      <c r="D7" s="258"/>
      <c r="E7" s="258"/>
      <c r="F7" s="258"/>
      <c r="G7" s="259"/>
      <c r="H7" s="15"/>
    </row>
    <row r="8" spans="1:8" x14ac:dyDescent="0.2">
      <c r="A8" s="20" t="s">
        <v>8</v>
      </c>
      <c r="B8" s="258"/>
      <c r="C8" s="258"/>
      <c r="D8" s="258"/>
      <c r="E8" s="258"/>
      <c r="F8" s="258"/>
      <c r="G8" s="259"/>
      <c r="H8" s="15"/>
    </row>
    <row r="9" spans="1:8" x14ac:dyDescent="0.2">
      <c r="A9" s="20" t="s">
        <v>9</v>
      </c>
      <c r="B9" s="258"/>
      <c r="C9" s="258"/>
      <c r="D9" s="258"/>
      <c r="E9" s="258"/>
      <c r="F9" s="258"/>
      <c r="G9" s="259"/>
      <c r="H9" s="15"/>
    </row>
    <row r="10" spans="1:8" x14ac:dyDescent="0.2">
      <c r="A10" s="20" t="s">
        <v>10</v>
      </c>
      <c r="B10" s="258"/>
      <c r="C10" s="258"/>
      <c r="D10" s="258"/>
      <c r="E10" s="258"/>
      <c r="F10" s="258"/>
      <c r="G10" s="259"/>
      <c r="H10" s="15"/>
    </row>
    <row r="11" spans="1:8" x14ac:dyDescent="0.2">
      <c r="A11" s="20" t="s">
        <v>11</v>
      </c>
      <c r="B11" s="248"/>
      <c r="C11" s="248"/>
      <c r="D11" s="248"/>
      <c r="E11" s="248"/>
      <c r="F11" s="248"/>
      <c r="G11" s="249"/>
      <c r="H11" s="15"/>
    </row>
    <row r="12" spans="1:8" x14ac:dyDescent="0.2">
      <c r="A12" s="20" t="s">
        <v>12</v>
      </c>
      <c r="B12" s="250"/>
      <c r="C12" s="251"/>
      <c r="D12" s="251"/>
      <c r="E12" s="251"/>
      <c r="F12" s="251"/>
      <c r="G12" s="252"/>
      <c r="H12" s="15"/>
    </row>
    <row r="13" spans="1:8" ht="13.5" thickBot="1" x14ac:dyDescent="0.25">
      <c r="A13" s="21" t="s">
        <v>13</v>
      </c>
      <c r="B13" s="253"/>
      <c r="C13" s="253"/>
      <c r="D13" s="253"/>
      <c r="E13" s="253"/>
      <c r="F13" s="253"/>
      <c r="G13" s="254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255" t="s">
        <v>39</v>
      </c>
      <c r="B17" s="255"/>
      <c r="C17" s="255"/>
      <c r="D17" s="255"/>
      <c r="E17" s="255"/>
      <c r="F17" s="255"/>
      <c r="G17" s="255"/>
      <c r="H17" s="15"/>
    </row>
  </sheetData>
  <sheetProtection algorithmName="SHA-512" hashValue="Vr0UZMIN96wZT2/kzjH4VkAmaqj0LICQzb/2zS0zfuu1kHVuOsvNmJ0yaP2vS3kwVah8AuPhDC2UcbnkrnHQkg==" saltValue="2TcFH0mq98JjhgNC3BsYxA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activeCell="T21" sqref="T2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7109375" customWidth="1"/>
    <col min="53" max="53" width="98.85546875" customWidth="1"/>
  </cols>
  <sheetData>
    <row r="1" spans="1:60" ht="16.5" thickBot="1" x14ac:dyDescent="0.3">
      <c r="A1" s="290" t="s">
        <v>127</v>
      </c>
      <c r="B1" s="290"/>
      <c r="C1" s="291"/>
      <c r="D1" s="290"/>
      <c r="E1" s="290"/>
      <c r="F1" s="290"/>
      <c r="G1" s="290"/>
      <c r="AC1" t="s">
        <v>93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50</v>
      </c>
      <c r="C3" s="170" t="s">
        <v>51</v>
      </c>
      <c r="D3" s="146"/>
      <c r="E3" s="145"/>
      <c r="F3" s="145"/>
      <c r="G3" s="148"/>
      <c r="AC3" s="8" t="s">
        <v>122</v>
      </c>
    </row>
    <row r="4" spans="1:60" ht="13.5" thickBot="1" x14ac:dyDescent="0.25">
      <c r="A4" s="155" t="s">
        <v>31</v>
      </c>
      <c r="B4" s="156" t="s">
        <v>61</v>
      </c>
      <c r="C4" s="171" t="s">
        <v>125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27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5" t="s">
        <v>91</v>
      </c>
      <c r="I6" s="174" t="s">
        <v>92</v>
      </c>
      <c r="J6" s="54"/>
      <c r="AN6">
        <f>SUMIF(AM8:AM95,AN5,G8:G95)</f>
        <v>0</v>
      </c>
      <c r="AO6">
        <f>SUMIF(AM8:AM95,AO5,G8:G95)</f>
        <v>0</v>
      </c>
    </row>
    <row r="7" spans="1:60" x14ac:dyDescent="0.2">
      <c r="A7" s="206"/>
      <c r="B7" s="207" t="s">
        <v>94</v>
      </c>
      <c r="C7" s="292" t="s">
        <v>95</v>
      </c>
      <c r="D7" s="293"/>
      <c r="E7" s="294"/>
      <c r="F7" s="295"/>
      <c r="G7" s="295"/>
      <c r="H7" s="208"/>
      <c r="I7" s="209"/>
    </row>
    <row r="8" spans="1:60" x14ac:dyDescent="0.2">
      <c r="A8" s="200" t="s">
        <v>96</v>
      </c>
      <c r="B8" s="175" t="s">
        <v>57</v>
      </c>
      <c r="C8" s="196" t="s">
        <v>58</v>
      </c>
      <c r="D8" s="179"/>
      <c r="E8" s="182"/>
      <c r="F8" s="296">
        <f>SUM(G9:G47)</f>
        <v>0</v>
      </c>
      <c r="G8" s="297"/>
      <c r="H8" s="185"/>
      <c r="I8" s="203"/>
      <c r="AE8" t="s">
        <v>97</v>
      </c>
    </row>
    <row r="9" spans="1:60" outlineLevel="1" x14ac:dyDescent="0.2">
      <c r="A9" s="202"/>
      <c r="B9" s="312" t="s">
        <v>346</v>
      </c>
      <c r="C9" s="313"/>
      <c r="D9" s="314"/>
      <c r="E9" s="315"/>
      <c r="F9" s="316"/>
      <c r="G9" s="317"/>
      <c r="H9" s="188"/>
      <c r="I9" s="204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>
        <v>0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ht="22.5" outlineLevel="1" x14ac:dyDescent="0.2">
      <c r="A10" s="202"/>
      <c r="B10" s="306" t="s">
        <v>347</v>
      </c>
      <c r="C10" s="307"/>
      <c r="D10" s="308"/>
      <c r="E10" s="309"/>
      <c r="F10" s="310"/>
      <c r="G10" s="311"/>
      <c r="H10" s="188"/>
      <c r="I10" s="204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 t="s">
        <v>130</v>
      </c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8" t="str">
        <f>B10</f>
        <v>zapažených i nezapažených s urovnáním dna do předepsaného profilu a spádu, s přehozením výkopku na přilehlém terénu na vzdálenost do 3 m od podélné osy rýhy nebo s naložením výkopku na dopravní prostředek.</v>
      </c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1">
        <v>1</v>
      </c>
      <c r="B11" s="176" t="s">
        <v>348</v>
      </c>
      <c r="C11" s="197" t="s">
        <v>349</v>
      </c>
      <c r="D11" s="180" t="s">
        <v>133</v>
      </c>
      <c r="E11" s="183">
        <v>8.5500000000000007</v>
      </c>
      <c r="F11" s="186"/>
      <c r="G11" s="187">
        <f>ROUND(E11*F11,2)</f>
        <v>0</v>
      </c>
      <c r="H11" s="188" t="s">
        <v>134</v>
      </c>
      <c r="I11" s="204" t="s">
        <v>135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 t="s">
        <v>136</v>
      </c>
      <c r="AF11" s="165"/>
      <c r="AG11" s="165"/>
      <c r="AH11" s="165"/>
      <c r="AI11" s="165"/>
      <c r="AJ11" s="165"/>
      <c r="AK11" s="165"/>
      <c r="AL11" s="165"/>
      <c r="AM11" s="165">
        <v>21</v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2"/>
      <c r="B12" s="177"/>
      <c r="C12" s="221" t="s">
        <v>350</v>
      </c>
      <c r="D12" s="217"/>
      <c r="E12" s="219"/>
      <c r="F12" s="187"/>
      <c r="G12" s="187"/>
      <c r="H12" s="188"/>
      <c r="I12" s="204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2"/>
      <c r="B13" s="177"/>
      <c r="C13" s="221" t="s">
        <v>351</v>
      </c>
      <c r="D13" s="217"/>
      <c r="E13" s="219">
        <v>8.5500000000000007</v>
      </c>
      <c r="F13" s="187"/>
      <c r="G13" s="187"/>
      <c r="H13" s="188"/>
      <c r="I13" s="204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201">
        <v>2</v>
      </c>
      <c r="B14" s="176" t="s">
        <v>352</v>
      </c>
      <c r="C14" s="197" t="s">
        <v>353</v>
      </c>
      <c r="D14" s="180" t="s">
        <v>133</v>
      </c>
      <c r="E14" s="183">
        <v>2.1375000000000002</v>
      </c>
      <c r="F14" s="186"/>
      <c r="G14" s="187">
        <f>ROUND(E14*F14,2)</f>
        <v>0</v>
      </c>
      <c r="H14" s="188" t="s">
        <v>134</v>
      </c>
      <c r="I14" s="204" t="s">
        <v>135</v>
      </c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 t="s">
        <v>136</v>
      </c>
      <c r="AF14" s="165"/>
      <c r="AG14" s="165"/>
      <c r="AH14" s="165"/>
      <c r="AI14" s="165"/>
      <c r="AJ14" s="165"/>
      <c r="AK14" s="165"/>
      <c r="AL14" s="165"/>
      <c r="AM14" s="165">
        <v>21</v>
      </c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202"/>
      <c r="B15" s="177"/>
      <c r="C15" s="221" t="s">
        <v>354</v>
      </c>
      <c r="D15" s="217"/>
      <c r="E15" s="219">
        <v>2.1375000000000002</v>
      </c>
      <c r="F15" s="187"/>
      <c r="G15" s="187"/>
      <c r="H15" s="188"/>
      <c r="I15" s="204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2"/>
      <c r="B16" s="306" t="s">
        <v>288</v>
      </c>
      <c r="C16" s="307"/>
      <c r="D16" s="308"/>
      <c r="E16" s="309"/>
      <c r="F16" s="310"/>
      <c r="G16" s="311"/>
      <c r="H16" s="188"/>
      <c r="I16" s="204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>
        <v>0</v>
      </c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ht="22.5" outlineLevel="1" x14ac:dyDescent="0.2">
      <c r="A17" s="202"/>
      <c r="B17" s="306" t="s">
        <v>289</v>
      </c>
      <c r="C17" s="307"/>
      <c r="D17" s="308"/>
      <c r="E17" s="309"/>
      <c r="F17" s="310"/>
      <c r="G17" s="311"/>
      <c r="H17" s="188"/>
      <c r="I17" s="204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 t="s">
        <v>130</v>
      </c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8" t="str">
        <f>B17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201">
        <v>3</v>
      </c>
      <c r="B18" s="176" t="s">
        <v>355</v>
      </c>
      <c r="C18" s="197" t="s">
        <v>356</v>
      </c>
      <c r="D18" s="180" t="s">
        <v>133</v>
      </c>
      <c r="E18" s="183">
        <v>26.95</v>
      </c>
      <c r="F18" s="186"/>
      <c r="G18" s="187">
        <f>ROUND(E18*F18,2)</f>
        <v>0</v>
      </c>
      <c r="H18" s="188" t="s">
        <v>134</v>
      </c>
      <c r="I18" s="204" t="s">
        <v>135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 t="s">
        <v>136</v>
      </c>
      <c r="AF18" s="165"/>
      <c r="AG18" s="165"/>
      <c r="AH18" s="165"/>
      <c r="AI18" s="165"/>
      <c r="AJ18" s="165"/>
      <c r="AK18" s="165"/>
      <c r="AL18" s="165"/>
      <c r="AM18" s="165">
        <v>21</v>
      </c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202"/>
      <c r="B19" s="177"/>
      <c r="C19" s="221" t="s">
        <v>357</v>
      </c>
      <c r="D19" s="217"/>
      <c r="E19" s="219">
        <v>26.95</v>
      </c>
      <c r="F19" s="187"/>
      <c r="G19" s="187"/>
      <c r="H19" s="188"/>
      <c r="I19" s="20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1">
        <v>4</v>
      </c>
      <c r="B20" s="176" t="s">
        <v>358</v>
      </c>
      <c r="C20" s="197" t="s">
        <v>353</v>
      </c>
      <c r="D20" s="180" t="s">
        <v>133</v>
      </c>
      <c r="E20" s="183">
        <v>6.7374999999999998</v>
      </c>
      <c r="F20" s="186"/>
      <c r="G20" s="187">
        <f>ROUND(E20*F20,2)</f>
        <v>0</v>
      </c>
      <c r="H20" s="188" t="s">
        <v>134</v>
      </c>
      <c r="I20" s="204" t="s">
        <v>135</v>
      </c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 t="s">
        <v>136</v>
      </c>
      <c r="AF20" s="165"/>
      <c r="AG20" s="165"/>
      <c r="AH20" s="165"/>
      <c r="AI20" s="165"/>
      <c r="AJ20" s="165"/>
      <c r="AK20" s="165"/>
      <c r="AL20" s="165"/>
      <c r="AM20" s="165">
        <v>21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202"/>
      <c r="B21" s="177"/>
      <c r="C21" s="221" t="s">
        <v>359</v>
      </c>
      <c r="D21" s="217"/>
      <c r="E21" s="219">
        <v>6.7374999999999998</v>
      </c>
      <c r="F21" s="187"/>
      <c r="G21" s="187"/>
      <c r="H21" s="188"/>
      <c r="I21" s="204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2"/>
      <c r="B22" s="306" t="s">
        <v>167</v>
      </c>
      <c r="C22" s="307"/>
      <c r="D22" s="308"/>
      <c r="E22" s="309"/>
      <c r="F22" s="310"/>
      <c r="G22" s="311"/>
      <c r="H22" s="188"/>
      <c r="I22" s="204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>
        <v>0</v>
      </c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2"/>
      <c r="B23" s="306" t="s">
        <v>168</v>
      </c>
      <c r="C23" s="307"/>
      <c r="D23" s="308"/>
      <c r="E23" s="309"/>
      <c r="F23" s="310"/>
      <c r="G23" s="311"/>
      <c r="H23" s="188"/>
      <c r="I23" s="204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 t="s">
        <v>130</v>
      </c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1">
        <v>5</v>
      </c>
      <c r="B24" s="176" t="s">
        <v>169</v>
      </c>
      <c r="C24" s="197" t="s">
        <v>170</v>
      </c>
      <c r="D24" s="180" t="s">
        <v>133</v>
      </c>
      <c r="E24" s="183">
        <v>35.5</v>
      </c>
      <c r="F24" s="186"/>
      <c r="G24" s="187">
        <f>ROUND(E24*F24,2)</f>
        <v>0</v>
      </c>
      <c r="H24" s="188" t="s">
        <v>134</v>
      </c>
      <c r="I24" s="204" t="s">
        <v>135</v>
      </c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 t="s">
        <v>136</v>
      </c>
      <c r="AF24" s="165"/>
      <c r="AG24" s="165"/>
      <c r="AH24" s="165"/>
      <c r="AI24" s="165"/>
      <c r="AJ24" s="165"/>
      <c r="AK24" s="165"/>
      <c r="AL24" s="165"/>
      <c r="AM24" s="165">
        <v>21</v>
      </c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202"/>
      <c r="B25" s="177"/>
      <c r="C25" s="221" t="s">
        <v>360</v>
      </c>
      <c r="D25" s="217"/>
      <c r="E25" s="219">
        <v>20.8</v>
      </c>
      <c r="F25" s="187"/>
      <c r="G25" s="187"/>
      <c r="H25" s="188"/>
      <c r="I25" s="204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202"/>
      <c r="B26" s="177"/>
      <c r="C26" s="221" t="s">
        <v>361</v>
      </c>
      <c r="D26" s="217"/>
      <c r="E26" s="219">
        <v>14.7</v>
      </c>
      <c r="F26" s="187"/>
      <c r="G26" s="187"/>
      <c r="H26" s="188"/>
      <c r="I26" s="204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2"/>
      <c r="B27" s="306" t="s">
        <v>175</v>
      </c>
      <c r="C27" s="307"/>
      <c r="D27" s="308"/>
      <c r="E27" s="309"/>
      <c r="F27" s="310"/>
      <c r="G27" s="311"/>
      <c r="H27" s="188"/>
      <c r="I27" s="204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>
        <v>0</v>
      </c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2"/>
      <c r="B28" s="306" t="s">
        <v>176</v>
      </c>
      <c r="C28" s="307"/>
      <c r="D28" s="308"/>
      <c r="E28" s="309"/>
      <c r="F28" s="310"/>
      <c r="G28" s="311"/>
      <c r="H28" s="188"/>
      <c r="I28" s="204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>
        <v>1</v>
      </c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201">
        <v>6</v>
      </c>
      <c r="B29" s="176" t="s">
        <v>177</v>
      </c>
      <c r="C29" s="197" t="s">
        <v>178</v>
      </c>
      <c r="D29" s="180" t="s">
        <v>133</v>
      </c>
      <c r="E29" s="183">
        <v>35.5</v>
      </c>
      <c r="F29" s="186"/>
      <c r="G29" s="187">
        <f>ROUND(E29*F29,2)</f>
        <v>0</v>
      </c>
      <c r="H29" s="188" t="s">
        <v>134</v>
      </c>
      <c r="I29" s="204" t="s">
        <v>135</v>
      </c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 t="s">
        <v>136</v>
      </c>
      <c r="AF29" s="165"/>
      <c r="AG29" s="165"/>
      <c r="AH29" s="165"/>
      <c r="AI29" s="165"/>
      <c r="AJ29" s="165"/>
      <c r="AK29" s="165"/>
      <c r="AL29" s="165"/>
      <c r="AM29" s="165">
        <v>21</v>
      </c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2"/>
      <c r="B30" s="306" t="s">
        <v>179</v>
      </c>
      <c r="C30" s="307"/>
      <c r="D30" s="308"/>
      <c r="E30" s="309"/>
      <c r="F30" s="310"/>
      <c r="G30" s="311"/>
      <c r="H30" s="188"/>
      <c r="I30" s="204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>
        <v>0</v>
      </c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2"/>
      <c r="B31" s="306" t="s">
        <v>180</v>
      </c>
      <c r="C31" s="307"/>
      <c r="D31" s="308"/>
      <c r="E31" s="309"/>
      <c r="F31" s="310"/>
      <c r="G31" s="311"/>
      <c r="H31" s="188"/>
      <c r="I31" s="204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 t="s">
        <v>130</v>
      </c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2"/>
      <c r="B32" s="306" t="s">
        <v>181</v>
      </c>
      <c r="C32" s="307"/>
      <c r="D32" s="308"/>
      <c r="E32" s="309"/>
      <c r="F32" s="310"/>
      <c r="G32" s="311"/>
      <c r="H32" s="188"/>
      <c r="I32" s="204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1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201">
        <v>7</v>
      </c>
      <c r="B33" s="176" t="s">
        <v>182</v>
      </c>
      <c r="C33" s="197" t="s">
        <v>183</v>
      </c>
      <c r="D33" s="180" t="s">
        <v>133</v>
      </c>
      <c r="E33" s="183">
        <v>20.8</v>
      </c>
      <c r="F33" s="186"/>
      <c r="G33" s="187">
        <f>ROUND(E33*F33,2)</f>
        <v>0</v>
      </c>
      <c r="H33" s="188" t="s">
        <v>134</v>
      </c>
      <c r="I33" s="204" t="s">
        <v>135</v>
      </c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 t="s">
        <v>136</v>
      </c>
      <c r="AF33" s="165"/>
      <c r="AG33" s="165"/>
      <c r="AH33" s="165"/>
      <c r="AI33" s="165"/>
      <c r="AJ33" s="165"/>
      <c r="AK33" s="165"/>
      <c r="AL33" s="165"/>
      <c r="AM33" s="165">
        <v>21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202"/>
      <c r="B34" s="306" t="s">
        <v>300</v>
      </c>
      <c r="C34" s="307"/>
      <c r="D34" s="308"/>
      <c r="E34" s="309"/>
      <c r="F34" s="310"/>
      <c r="G34" s="311"/>
      <c r="H34" s="188"/>
      <c r="I34" s="204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0</v>
      </c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2"/>
      <c r="B35" s="306" t="s">
        <v>301</v>
      </c>
      <c r="C35" s="307"/>
      <c r="D35" s="308"/>
      <c r="E35" s="309"/>
      <c r="F35" s="310"/>
      <c r="G35" s="311"/>
      <c r="H35" s="188"/>
      <c r="I35" s="204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 t="s">
        <v>130</v>
      </c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1">
        <v>8</v>
      </c>
      <c r="B36" s="176" t="s">
        <v>302</v>
      </c>
      <c r="C36" s="197" t="s">
        <v>303</v>
      </c>
      <c r="D36" s="180" t="s">
        <v>133</v>
      </c>
      <c r="E36" s="183">
        <v>14.7</v>
      </c>
      <c r="F36" s="186"/>
      <c r="G36" s="187">
        <f>ROUND(E36*F36,2)</f>
        <v>0</v>
      </c>
      <c r="H36" s="188" t="s">
        <v>134</v>
      </c>
      <c r="I36" s="204" t="s">
        <v>135</v>
      </c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 t="s">
        <v>136</v>
      </c>
      <c r="AF36" s="165"/>
      <c r="AG36" s="165"/>
      <c r="AH36" s="165"/>
      <c r="AI36" s="165"/>
      <c r="AJ36" s="165"/>
      <c r="AK36" s="165"/>
      <c r="AL36" s="165"/>
      <c r="AM36" s="165">
        <v>21</v>
      </c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202"/>
      <c r="B37" s="177"/>
      <c r="C37" s="298" t="s">
        <v>304</v>
      </c>
      <c r="D37" s="299"/>
      <c r="E37" s="300"/>
      <c r="F37" s="301"/>
      <c r="G37" s="302"/>
      <c r="H37" s="188"/>
      <c r="I37" s="204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8" t="str">
        <f>C37</f>
        <v>včetně strojního přemístění materiálu pro zásyp ze vzdálenosti do 10 m od okraje zásypu</v>
      </c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202"/>
      <c r="B38" s="177"/>
      <c r="C38" s="221" t="s">
        <v>362</v>
      </c>
      <c r="D38" s="217"/>
      <c r="E38" s="219">
        <v>35.5</v>
      </c>
      <c r="F38" s="187"/>
      <c r="G38" s="187"/>
      <c r="H38" s="188"/>
      <c r="I38" s="204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202"/>
      <c r="B39" s="177"/>
      <c r="C39" s="221" t="s">
        <v>363</v>
      </c>
      <c r="D39" s="217"/>
      <c r="E39" s="219">
        <v>-20.8</v>
      </c>
      <c r="F39" s="187"/>
      <c r="G39" s="187"/>
      <c r="H39" s="188"/>
      <c r="I39" s="204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2"/>
      <c r="B40" s="306" t="s">
        <v>364</v>
      </c>
      <c r="C40" s="307"/>
      <c r="D40" s="308"/>
      <c r="E40" s="309"/>
      <c r="F40" s="310"/>
      <c r="G40" s="311"/>
      <c r="H40" s="188"/>
      <c r="I40" s="204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>
        <v>0</v>
      </c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ht="22.5" outlineLevel="1" x14ac:dyDescent="0.2">
      <c r="A41" s="202"/>
      <c r="B41" s="306" t="s">
        <v>365</v>
      </c>
      <c r="C41" s="307"/>
      <c r="D41" s="308"/>
      <c r="E41" s="309"/>
      <c r="F41" s="310"/>
      <c r="G41" s="311"/>
      <c r="H41" s="188"/>
      <c r="I41" s="204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 t="s">
        <v>130</v>
      </c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8" t="str">
        <f>B41</f>
        <v>sypaninou z vhodných hornin tř. 1 - 4 nebo materiálem připraveným podél výkopu ve vzdálenosti do 3 m od jeho kraje, pro jakoukoliv hloubku výkopu a jakoukoliv míru zhutnění,</v>
      </c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201">
        <v>9</v>
      </c>
      <c r="B42" s="176" t="s">
        <v>366</v>
      </c>
      <c r="C42" s="197" t="s">
        <v>367</v>
      </c>
      <c r="D42" s="180" t="s">
        <v>133</v>
      </c>
      <c r="E42" s="183">
        <v>9.8000000000000007</v>
      </c>
      <c r="F42" s="186"/>
      <c r="G42" s="187">
        <f>ROUND(E42*F42,2)</f>
        <v>0</v>
      </c>
      <c r="H42" s="188" t="s">
        <v>134</v>
      </c>
      <c r="I42" s="204" t="s">
        <v>135</v>
      </c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 t="s">
        <v>136</v>
      </c>
      <c r="AF42" s="165"/>
      <c r="AG42" s="165"/>
      <c r="AH42" s="165"/>
      <c r="AI42" s="165"/>
      <c r="AJ42" s="165"/>
      <c r="AK42" s="165"/>
      <c r="AL42" s="165"/>
      <c r="AM42" s="165">
        <v>21</v>
      </c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202"/>
      <c r="B43" s="177"/>
      <c r="C43" s="221" t="s">
        <v>368</v>
      </c>
      <c r="D43" s="217"/>
      <c r="E43" s="219">
        <v>9.8000000000000007</v>
      </c>
      <c r="F43" s="187"/>
      <c r="G43" s="187"/>
      <c r="H43" s="188"/>
      <c r="I43" s="204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202"/>
      <c r="B44" s="306" t="s">
        <v>192</v>
      </c>
      <c r="C44" s="307"/>
      <c r="D44" s="308"/>
      <c r="E44" s="309"/>
      <c r="F44" s="310"/>
      <c r="G44" s="311"/>
      <c r="H44" s="188"/>
      <c r="I44" s="204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>
        <v>0</v>
      </c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202"/>
      <c r="B45" s="306" t="s">
        <v>193</v>
      </c>
      <c r="C45" s="307"/>
      <c r="D45" s="308"/>
      <c r="E45" s="309"/>
      <c r="F45" s="310"/>
      <c r="G45" s="311"/>
      <c r="H45" s="188"/>
      <c r="I45" s="204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 t="s">
        <v>130</v>
      </c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201">
        <v>10</v>
      </c>
      <c r="B46" s="176" t="s">
        <v>309</v>
      </c>
      <c r="C46" s="197" t="s">
        <v>310</v>
      </c>
      <c r="D46" s="180" t="s">
        <v>188</v>
      </c>
      <c r="E46" s="183">
        <v>24.5</v>
      </c>
      <c r="F46" s="186"/>
      <c r="G46" s="187">
        <f>ROUND(E46*F46,2)</f>
        <v>0</v>
      </c>
      <c r="H46" s="188" t="s">
        <v>134</v>
      </c>
      <c r="I46" s="204" t="s">
        <v>135</v>
      </c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 t="s">
        <v>136</v>
      </c>
      <c r="AF46" s="165"/>
      <c r="AG46" s="165"/>
      <c r="AH46" s="165"/>
      <c r="AI46" s="165"/>
      <c r="AJ46" s="165"/>
      <c r="AK46" s="165"/>
      <c r="AL46" s="165"/>
      <c r="AM46" s="165">
        <v>21</v>
      </c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202"/>
      <c r="B47" s="177"/>
      <c r="C47" s="221" t="s">
        <v>369</v>
      </c>
      <c r="D47" s="217"/>
      <c r="E47" s="219">
        <v>24.5</v>
      </c>
      <c r="F47" s="187"/>
      <c r="G47" s="187"/>
      <c r="H47" s="188"/>
      <c r="I47" s="204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x14ac:dyDescent="0.2">
      <c r="A48" s="200" t="s">
        <v>96</v>
      </c>
      <c r="B48" s="175" t="s">
        <v>59</v>
      </c>
      <c r="C48" s="196" t="s">
        <v>60</v>
      </c>
      <c r="D48" s="179"/>
      <c r="E48" s="182"/>
      <c r="F48" s="303">
        <f>SUM(G49:G60)</f>
        <v>0</v>
      </c>
      <c r="G48" s="304"/>
      <c r="H48" s="185"/>
      <c r="I48" s="203"/>
      <c r="AE48" t="s">
        <v>97</v>
      </c>
    </row>
    <row r="49" spans="1:60" outlineLevel="1" x14ac:dyDescent="0.2">
      <c r="A49" s="202"/>
      <c r="B49" s="312" t="s">
        <v>370</v>
      </c>
      <c r="C49" s="313"/>
      <c r="D49" s="314"/>
      <c r="E49" s="315"/>
      <c r="F49" s="316"/>
      <c r="G49" s="317"/>
      <c r="H49" s="188"/>
      <c r="I49" s="204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>
        <v>0</v>
      </c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202"/>
      <c r="B50" s="306" t="s">
        <v>371</v>
      </c>
      <c r="C50" s="307"/>
      <c r="D50" s="308"/>
      <c r="E50" s="309"/>
      <c r="F50" s="310"/>
      <c r="G50" s="311"/>
      <c r="H50" s="188"/>
      <c r="I50" s="204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 t="s">
        <v>130</v>
      </c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201">
        <v>11</v>
      </c>
      <c r="B51" s="176" t="s">
        <v>372</v>
      </c>
      <c r="C51" s="197" t="s">
        <v>373</v>
      </c>
      <c r="D51" s="180" t="s">
        <v>133</v>
      </c>
      <c r="E51" s="183">
        <v>8.5500000000000007</v>
      </c>
      <c r="F51" s="186"/>
      <c r="G51" s="187">
        <f>ROUND(E51*F51,2)</f>
        <v>0</v>
      </c>
      <c r="H51" s="188" t="s">
        <v>236</v>
      </c>
      <c r="I51" s="204" t="s">
        <v>135</v>
      </c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 t="s">
        <v>136</v>
      </c>
      <c r="AF51" s="165"/>
      <c r="AG51" s="165"/>
      <c r="AH51" s="165"/>
      <c r="AI51" s="165"/>
      <c r="AJ51" s="165"/>
      <c r="AK51" s="165"/>
      <c r="AL51" s="165"/>
      <c r="AM51" s="165">
        <v>21</v>
      </c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202"/>
      <c r="B52" s="177"/>
      <c r="C52" s="221" t="s">
        <v>350</v>
      </c>
      <c r="D52" s="217"/>
      <c r="E52" s="219"/>
      <c r="F52" s="187"/>
      <c r="G52" s="187"/>
      <c r="H52" s="188"/>
      <c r="I52" s="204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202"/>
      <c r="B53" s="177"/>
      <c r="C53" s="221" t="s">
        <v>351</v>
      </c>
      <c r="D53" s="217"/>
      <c r="E53" s="219">
        <v>8.5500000000000007</v>
      </c>
      <c r="F53" s="187"/>
      <c r="G53" s="187"/>
      <c r="H53" s="188"/>
      <c r="I53" s="204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202"/>
      <c r="B54" s="306" t="s">
        <v>374</v>
      </c>
      <c r="C54" s="307"/>
      <c r="D54" s="308"/>
      <c r="E54" s="309"/>
      <c r="F54" s="310"/>
      <c r="G54" s="311"/>
      <c r="H54" s="188"/>
      <c r="I54" s="204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>
        <v>0</v>
      </c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outlineLevel="1" x14ac:dyDescent="0.2">
      <c r="A55" s="202"/>
      <c r="B55" s="306" t="s">
        <v>375</v>
      </c>
      <c r="C55" s="307"/>
      <c r="D55" s="308"/>
      <c r="E55" s="309"/>
      <c r="F55" s="310"/>
      <c r="G55" s="311"/>
      <c r="H55" s="188"/>
      <c r="I55" s="204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 t="s">
        <v>130</v>
      </c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201">
        <v>12</v>
      </c>
      <c r="B56" s="176" t="s">
        <v>376</v>
      </c>
      <c r="C56" s="197" t="s">
        <v>377</v>
      </c>
      <c r="D56" s="180" t="s">
        <v>188</v>
      </c>
      <c r="E56" s="183">
        <v>162</v>
      </c>
      <c r="F56" s="186"/>
      <c r="G56" s="187">
        <f>ROUND(E56*F56,2)</f>
        <v>0</v>
      </c>
      <c r="H56" s="188" t="s">
        <v>236</v>
      </c>
      <c r="I56" s="204" t="s">
        <v>135</v>
      </c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 t="s">
        <v>136</v>
      </c>
      <c r="AF56" s="165"/>
      <c r="AG56" s="165"/>
      <c r="AH56" s="165"/>
      <c r="AI56" s="165"/>
      <c r="AJ56" s="165"/>
      <c r="AK56" s="165"/>
      <c r="AL56" s="165"/>
      <c r="AM56" s="165">
        <v>21</v>
      </c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202"/>
      <c r="B57" s="177"/>
      <c r="C57" s="221" t="s">
        <v>350</v>
      </c>
      <c r="D57" s="217"/>
      <c r="E57" s="219"/>
      <c r="F57" s="187"/>
      <c r="G57" s="187"/>
      <c r="H57" s="188"/>
      <c r="I57" s="204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202"/>
      <c r="B58" s="177"/>
      <c r="C58" s="221" t="s">
        <v>378</v>
      </c>
      <c r="D58" s="217"/>
      <c r="E58" s="219">
        <v>162</v>
      </c>
      <c r="F58" s="187"/>
      <c r="G58" s="187"/>
      <c r="H58" s="188"/>
      <c r="I58" s="204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ht="22.5" outlineLevel="1" x14ac:dyDescent="0.2">
      <c r="A59" s="201">
        <v>13</v>
      </c>
      <c r="B59" s="176" t="s">
        <v>238</v>
      </c>
      <c r="C59" s="197" t="s">
        <v>239</v>
      </c>
      <c r="D59" s="180" t="s">
        <v>188</v>
      </c>
      <c r="E59" s="183">
        <v>178.2</v>
      </c>
      <c r="F59" s="186"/>
      <c r="G59" s="187">
        <f>ROUND(E59*F59,2)</f>
        <v>0</v>
      </c>
      <c r="H59" s="188" t="s">
        <v>231</v>
      </c>
      <c r="I59" s="204" t="s">
        <v>135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 t="s">
        <v>136</v>
      </c>
      <c r="AF59" s="165"/>
      <c r="AG59" s="165"/>
      <c r="AH59" s="165"/>
      <c r="AI59" s="165"/>
      <c r="AJ59" s="165"/>
      <c r="AK59" s="165"/>
      <c r="AL59" s="165"/>
      <c r="AM59" s="165">
        <v>21</v>
      </c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outlineLevel="1" x14ac:dyDescent="0.2">
      <c r="A60" s="202"/>
      <c r="B60" s="177"/>
      <c r="C60" s="221" t="s">
        <v>379</v>
      </c>
      <c r="D60" s="217"/>
      <c r="E60" s="219">
        <v>178.2</v>
      </c>
      <c r="F60" s="187"/>
      <c r="G60" s="187"/>
      <c r="H60" s="188"/>
      <c r="I60" s="204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x14ac:dyDescent="0.2">
      <c r="A61" s="200" t="s">
        <v>96</v>
      </c>
      <c r="B61" s="175" t="s">
        <v>63</v>
      </c>
      <c r="C61" s="196" t="s">
        <v>64</v>
      </c>
      <c r="D61" s="179"/>
      <c r="E61" s="182"/>
      <c r="F61" s="303">
        <f>SUM(G62:G65)</f>
        <v>0</v>
      </c>
      <c r="G61" s="304"/>
      <c r="H61" s="185"/>
      <c r="I61" s="203"/>
      <c r="AE61" t="s">
        <v>97</v>
      </c>
    </row>
    <row r="62" spans="1:60" outlineLevel="1" x14ac:dyDescent="0.2">
      <c r="A62" s="202"/>
      <c r="B62" s="312" t="s">
        <v>380</v>
      </c>
      <c r="C62" s="313"/>
      <c r="D62" s="314"/>
      <c r="E62" s="315"/>
      <c r="F62" s="316"/>
      <c r="G62" s="317"/>
      <c r="H62" s="188"/>
      <c r="I62" s="204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>
        <v>0</v>
      </c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outlineLevel="1" x14ac:dyDescent="0.2">
      <c r="A63" s="202"/>
      <c r="B63" s="306" t="s">
        <v>381</v>
      </c>
      <c r="C63" s="307"/>
      <c r="D63" s="308"/>
      <c r="E63" s="309"/>
      <c r="F63" s="310"/>
      <c r="G63" s="311"/>
      <c r="H63" s="188"/>
      <c r="I63" s="204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 t="s">
        <v>130</v>
      </c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201">
        <v>14</v>
      </c>
      <c r="B64" s="176" t="s">
        <v>382</v>
      </c>
      <c r="C64" s="197" t="s">
        <v>383</v>
      </c>
      <c r="D64" s="180" t="s">
        <v>133</v>
      </c>
      <c r="E64" s="183">
        <v>2.4500000000000002</v>
      </c>
      <c r="F64" s="186"/>
      <c r="G64" s="187">
        <f>ROUND(E64*F64,2)</f>
        <v>0</v>
      </c>
      <c r="H64" s="188" t="s">
        <v>384</v>
      </c>
      <c r="I64" s="204" t="s">
        <v>135</v>
      </c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 t="s">
        <v>136</v>
      </c>
      <c r="AF64" s="165"/>
      <c r="AG64" s="165"/>
      <c r="AH64" s="165"/>
      <c r="AI64" s="165"/>
      <c r="AJ64" s="165"/>
      <c r="AK64" s="165"/>
      <c r="AL64" s="165"/>
      <c r="AM64" s="165">
        <v>21</v>
      </c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outlineLevel="1" x14ac:dyDescent="0.2">
      <c r="A65" s="202"/>
      <c r="B65" s="177"/>
      <c r="C65" s="221" t="s">
        <v>385</v>
      </c>
      <c r="D65" s="217"/>
      <c r="E65" s="219">
        <v>2.4500000000000002</v>
      </c>
      <c r="F65" s="187"/>
      <c r="G65" s="187"/>
      <c r="H65" s="188"/>
      <c r="I65" s="20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60" x14ac:dyDescent="0.2">
      <c r="A66" s="200" t="s">
        <v>96</v>
      </c>
      <c r="B66" s="175" t="s">
        <v>69</v>
      </c>
      <c r="C66" s="196" t="s">
        <v>70</v>
      </c>
      <c r="D66" s="179"/>
      <c r="E66" s="182"/>
      <c r="F66" s="303">
        <f>SUM(G67:G87)</f>
        <v>0</v>
      </c>
      <c r="G66" s="304"/>
      <c r="H66" s="185"/>
      <c r="I66" s="203"/>
      <c r="AE66" t="s">
        <v>97</v>
      </c>
    </row>
    <row r="67" spans="1:60" outlineLevel="1" x14ac:dyDescent="0.2">
      <c r="A67" s="202"/>
      <c r="B67" s="312" t="s">
        <v>386</v>
      </c>
      <c r="C67" s="313"/>
      <c r="D67" s="314"/>
      <c r="E67" s="315"/>
      <c r="F67" s="316"/>
      <c r="G67" s="317"/>
      <c r="H67" s="188"/>
      <c r="I67" s="204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>
        <v>0</v>
      </c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201">
        <v>15</v>
      </c>
      <c r="B68" s="176" t="s">
        <v>387</v>
      </c>
      <c r="C68" s="197" t="s">
        <v>388</v>
      </c>
      <c r="D68" s="180" t="s">
        <v>258</v>
      </c>
      <c r="E68" s="183">
        <v>95</v>
      </c>
      <c r="F68" s="186"/>
      <c r="G68" s="187">
        <f>ROUND(E68*F68,2)</f>
        <v>0</v>
      </c>
      <c r="H68" s="188" t="s">
        <v>389</v>
      </c>
      <c r="I68" s="204" t="s">
        <v>135</v>
      </c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 t="s">
        <v>136</v>
      </c>
      <c r="AF68" s="165"/>
      <c r="AG68" s="165"/>
      <c r="AH68" s="165"/>
      <c r="AI68" s="165"/>
      <c r="AJ68" s="165"/>
      <c r="AK68" s="165"/>
      <c r="AL68" s="165"/>
      <c r="AM68" s="165">
        <v>21</v>
      </c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outlineLevel="1" x14ac:dyDescent="0.2">
      <c r="A69" s="202"/>
      <c r="B69" s="177"/>
      <c r="C69" s="298" t="s">
        <v>390</v>
      </c>
      <c r="D69" s="299"/>
      <c r="E69" s="300"/>
      <c r="F69" s="301"/>
      <c r="G69" s="302"/>
      <c r="H69" s="188"/>
      <c r="I69" s="204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8" t="str">
        <f>C69</f>
        <v>Včetně :</v>
      </c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202"/>
      <c r="B70" s="177"/>
      <c r="C70" s="298" t="s">
        <v>391</v>
      </c>
      <c r="D70" s="299"/>
      <c r="E70" s="300"/>
      <c r="F70" s="301"/>
      <c r="G70" s="302"/>
      <c r="H70" s="188"/>
      <c r="I70" s="204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8" t="str">
        <f>C70</f>
        <v>- proříznutí rýhy,</v>
      </c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202"/>
      <c r="B71" s="177"/>
      <c r="C71" s="298" t="s">
        <v>392</v>
      </c>
      <c r="D71" s="299"/>
      <c r="E71" s="300"/>
      <c r="F71" s="301"/>
      <c r="G71" s="302"/>
      <c r="H71" s="188"/>
      <c r="I71" s="204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8" t="str">
        <f>C71</f>
        <v>- vtažení flexibilního potrubí.</v>
      </c>
      <c r="BB71" s="165"/>
      <c r="BC71" s="165"/>
      <c r="BD71" s="165"/>
      <c r="BE71" s="165"/>
      <c r="BF71" s="165"/>
      <c r="BG71" s="165"/>
      <c r="BH71" s="165"/>
    </row>
    <row r="72" spans="1:60" outlineLevel="1" x14ac:dyDescent="0.2">
      <c r="A72" s="202"/>
      <c r="B72" s="177"/>
      <c r="C72" s="221" t="s">
        <v>393</v>
      </c>
      <c r="D72" s="217"/>
      <c r="E72" s="219">
        <v>95</v>
      </c>
      <c r="F72" s="187"/>
      <c r="G72" s="187"/>
      <c r="H72" s="188"/>
      <c r="I72" s="204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1:60" outlineLevel="1" x14ac:dyDescent="0.2">
      <c r="A73" s="202"/>
      <c r="B73" s="306" t="s">
        <v>394</v>
      </c>
      <c r="C73" s="307"/>
      <c r="D73" s="308"/>
      <c r="E73" s="309"/>
      <c r="F73" s="310"/>
      <c r="G73" s="311"/>
      <c r="H73" s="188"/>
      <c r="I73" s="204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>
        <v>0</v>
      </c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outlineLevel="1" x14ac:dyDescent="0.2">
      <c r="A74" s="202"/>
      <c r="B74" s="306" t="s">
        <v>395</v>
      </c>
      <c r="C74" s="307"/>
      <c r="D74" s="308"/>
      <c r="E74" s="309"/>
      <c r="F74" s="310"/>
      <c r="G74" s="311"/>
      <c r="H74" s="188"/>
      <c r="I74" s="204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 t="s">
        <v>130</v>
      </c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201">
        <v>16</v>
      </c>
      <c r="B75" s="176" t="s">
        <v>396</v>
      </c>
      <c r="C75" s="197" t="s">
        <v>397</v>
      </c>
      <c r="D75" s="180" t="s">
        <v>258</v>
      </c>
      <c r="E75" s="183">
        <v>35</v>
      </c>
      <c r="F75" s="186"/>
      <c r="G75" s="187">
        <f>ROUND(E75*F75,2)</f>
        <v>0</v>
      </c>
      <c r="H75" s="188" t="s">
        <v>384</v>
      </c>
      <c r="I75" s="204" t="s">
        <v>135</v>
      </c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 t="s">
        <v>136</v>
      </c>
      <c r="AF75" s="165"/>
      <c r="AG75" s="165"/>
      <c r="AH75" s="165"/>
      <c r="AI75" s="165"/>
      <c r="AJ75" s="165"/>
      <c r="AK75" s="165"/>
      <c r="AL75" s="165"/>
      <c r="AM75" s="165">
        <v>21</v>
      </c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</row>
    <row r="76" spans="1:60" outlineLevel="1" x14ac:dyDescent="0.2">
      <c r="A76" s="202"/>
      <c r="B76" s="306" t="s">
        <v>398</v>
      </c>
      <c r="C76" s="307"/>
      <c r="D76" s="308"/>
      <c r="E76" s="309"/>
      <c r="F76" s="310"/>
      <c r="G76" s="311"/>
      <c r="H76" s="188"/>
      <c r="I76" s="204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>
        <v>0</v>
      </c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202"/>
      <c r="B77" s="306" t="s">
        <v>381</v>
      </c>
      <c r="C77" s="307"/>
      <c r="D77" s="308"/>
      <c r="E77" s="309"/>
      <c r="F77" s="310"/>
      <c r="G77" s="311"/>
      <c r="H77" s="188"/>
      <c r="I77" s="204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 t="s">
        <v>130</v>
      </c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202"/>
      <c r="B78" s="306" t="s">
        <v>399</v>
      </c>
      <c r="C78" s="307"/>
      <c r="D78" s="308"/>
      <c r="E78" s="309"/>
      <c r="F78" s="310"/>
      <c r="G78" s="311"/>
      <c r="H78" s="188"/>
      <c r="I78" s="204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>
        <v>1</v>
      </c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60" outlineLevel="1" x14ac:dyDescent="0.2">
      <c r="A79" s="201">
        <v>17</v>
      </c>
      <c r="B79" s="176" t="s">
        <v>400</v>
      </c>
      <c r="C79" s="197" t="s">
        <v>397</v>
      </c>
      <c r="D79" s="180" t="s">
        <v>273</v>
      </c>
      <c r="E79" s="183">
        <v>3</v>
      </c>
      <c r="F79" s="186"/>
      <c r="G79" s="187">
        <f>ROUND(E79*F79,2)</f>
        <v>0</v>
      </c>
      <c r="H79" s="188" t="s">
        <v>384</v>
      </c>
      <c r="I79" s="204" t="s">
        <v>135</v>
      </c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 t="s">
        <v>136</v>
      </c>
      <c r="AF79" s="165"/>
      <c r="AG79" s="165"/>
      <c r="AH79" s="165"/>
      <c r="AI79" s="165"/>
      <c r="AJ79" s="165"/>
      <c r="AK79" s="165"/>
      <c r="AL79" s="165"/>
      <c r="AM79" s="165">
        <v>21</v>
      </c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201">
        <v>18</v>
      </c>
      <c r="B80" s="176" t="s">
        <v>401</v>
      </c>
      <c r="C80" s="197" t="s">
        <v>402</v>
      </c>
      <c r="D80" s="180" t="s">
        <v>403</v>
      </c>
      <c r="E80" s="183">
        <v>1</v>
      </c>
      <c r="F80" s="186"/>
      <c r="G80" s="187">
        <f>ROUND(E80*F80,2)</f>
        <v>0</v>
      </c>
      <c r="H80" s="188"/>
      <c r="I80" s="204" t="s">
        <v>101</v>
      </c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 t="s">
        <v>102</v>
      </c>
      <c r="AF80" s="165" t="s">
        <v>404</v>
      </c>
      <c r="AG80" s="165"/>
      <c r="AH80" s="165"/>
      <c r="AI80" s="165"/>
      <c r="AJ80" s="165"/>
      <c r="AK80" s="165"/>
      <c r="AL80" s="165"/>
      <c r="AM80" s="165">
        <v>21</v>
      </c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ht="22.5" outlineLevel="1" x14ac:dyDescent="0.2">
      <c r="A81" s="201">
        <v>19</v>
      </c>
      <c r="B81" s="176" t="s">
        <v>405</v>
      </c>
      <c r="C81" s="197" t="s">
        <v>406</v>
      </c>
      <c r="D81" s="180" t="s">
        <v>273</v>
      </c>
      <c r="E81" s="183">
        <v>1</v>
      </c>
      <c r="F81" s="186"/>
      <c r="G81" s="187">
        <f>ROUND(E81*F81,2)</f>
        <v>0</v>
      </c>
      <c r="H81" s="188" t="s">
        <v>231</v>
      </c>
      <c r="I81" s="204" t="s">
        <v>135</v>
      </c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 t="s">
        <v>136</v>
      </c>
      <c r="AF81" s="165"/>
      <c r="AG81" s="165"/>
      <c r="AH81" s="165"/>
      <c r="AI81" s="165"/>
      <c r="AJ81" s="165"/>
      <c r="AK81" s="165"/>
      <c r="AL81" s="165"/>
      <c r="AM81" s="165">
        <v>21</v>
      </c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1:60" ht="22.5" outlineLevel="1" x14ac:dyDescent="0.2">
      <c r="A82" s="201">
        <v>20</v>
      </c>
      <c r="B82" s="176" t="s">
        <v>407</v>
      </c>
      <c r="C82" s="197" t="s">
        <v>408</v>
      </c>
      <c r="D82" s="180" t="s">
        <v>273</v>
      </c>
      <c r="E82" s="183">
        <v>7</v>
      </c>
      <c r="F82" s="186"/>
      <c r="G82" s="187">
        <f>ROUND(E82*F82,2)</f>
        <v>0</v>
      </c>
      <c r="H82" s="188" t="s">
        <v>231</v>
      </c>
      <c r="I82" s="204" t="s">
        <v>135</v>
      </c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 t="s">
        <v>136</v>
      </c>
      <c r="AF82" s="165"/>
      <c r="AG82" s="165"/>
      <c r="AH82" s="165"/>
      <c r="AI82" s="165"/>
      <c r="AJ82" s="165"/>
      <c r="AK82" s="165"/>
      <c r="AL82" s="165"/>
      <c r="AM82" s="165">
        <v>21</v>
      </c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201">
        <v>21</v>
      </c>
      <c r="B83" s="176" t="s">
        <v>409</v>
      </c>
      <c r="C83" s="197" t="s">
        <v>410</v>
      </c>
      <c r="D83" s="180" t="s">
        <v>258</v>
      </c>
      <c r="E83" s="183">
        <v>52.5</v>
      </c>
      <c r="F83" s="186"/>
      <c r="G83" s="187">
        <f>ROUND(E83*F83,2)</f>
        <v>0</v>
      </c>
      <c r="H83" s="188" t="s">
        <v>231</v>
      </c>
      <c r="I83" s="204" t="s">
        <v>135</v>
      </c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 t="s">
        <v>136</v>
      </c>
      <c r="AF83" s="165"/>
      <c r="AG83" s="165"/>
      <c r="AH83" s="165"/>
      <c r="AI83" s="165"/>
      <c r="AJ83" s="165"/>
      <c r="AK83" s="165"/>
      <c r="AL83" s="165"/>
      <c r="AM83" s="165">
        <v>21</v>
      </c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202"/>
      <c r="B84" s="177"/>
      <c r="C84" s="221" t="s">
        <v>411</v>
      </c>
      <c r="D84" s="217"/>
      <c r="E84" s="219">
        <v>52.5</v>
      </c>
      <c r="F84" s="187"/>
      <c r="G84" s="187"/>
      <c r="H84" s="188"/>
      <c r="I84" s="204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201">
        <v>22</v>
      </c>
      <c r="B85" s="176" t="s">
        <v>412</v>
      </c>
      <c r="C85" s="197" t="s">
        <v>413</v>
      </c>
      <c r="D85" s="180" t="s">
        <v>258</v>
      </c>
      <c r="E85" s="183">
        <v>47.25</v>
      </c>
      <c r="F85" s="186"/>
      <c r="G85" s="187">
        <f>ROUND(E85*F85,2)</f>
        <v>0</v>
      </c>
      <c r="H85" s="188" t="s">
        <v>231</v>
      </c>
      <c r="I85" s="204" t="s">
        <v>135</v>
      </c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 t="s">
        <v>136</v>
      </c>
      <c r="AF85" s="165"/>
      <c r="AG85" s="165"/>
      <c r="AH85" s="165"/>
      <c r="AI85" s="165"/>
      <c r="AJ85" s="165"/>
      <c r="AK85" s="165"/>
      <c r="AL85" s="165"/>
      <c r="AM85" s="165">
        <v>21</v>
      </c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outlineLevel="1" x14ac:dyDescent="0.2">
      <c r="A86" s="202"/>
      <c r="B86" s="177"/>
      <c r="C86" s="221" t="s">
        <v>414</v>
      </c>
      <c r="D86" s="217"/>
      <c r="E86" s="219">
        <v>47.25</v>
      </c>
      <c r="F86" s="187"/>
      <c r="G86" s="187"/>
      <c r="H86" s="188"/>
      <c r="I86" s="204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201">
        <v>23</v>
      </c>
      <c r="B87" s="176" t="s">
        <v>415</v>
      </c>
      <c r="C87" s="197" t="s">
        <v>416</v>
      </c>
      <c r="D87" s="180" t="s">
        <v>273</v>
      </c>
      <c r="E87" s="183">
        <v>3</v>
      </c>
      <c r="F87" s="186"/>
      <c r="G87" s="187">
        <f>ROUND(E87*F87,2)</f>
        <v>0</v>
      </c>
      <c r="H87" s="188" t="s">
        <v>231</v>
      </c>
      <c r="I87" s="204" t="s">
        <v>135</v>
      </c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 t="s">
        <v>136</v>
      </c>
      <c r="AF87" s="165"/>
      <c r="AG87" s="165"/>
      <c r="AH87" s="165"/>
      <c r="AI87" s="165"/>
      <c r="AJ87" s="165"/>
      <c r="AK87" s="165"/>
      <c r="AL87" s="165"/>
      <c r="AM87" s="165">
        <v>21</v>
      </c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x14ac:dyDescent="0.2">
      <c r="A88" s="200" t="s">
        <v>96</v>
      </c>
      <c r="B88" s="175" t="s">
        <v>77</v>
      </c>
      <c r="C88" s="196" t="s">
        <v>78</v>
      </c>
      <c r="D88" s="179"/>
      <c r="E88" s="182"/>
      <c r="F88" s="303">
        <f>SUM(G89:G92)</f>
        <v>0</v>
      </c>
      <c r="G88" s="304"/>
      <c r="H88" s="185"/>
      <c r="I88" s="203"/>
      <c r="AE88" t="s">
        <v>97</v>
      </c>
    </row>
    <row r="89" spans="1:60" outlineLevel="1" x14ac:dyDescent="0.2">
      <c r="A89" s="202"/>
      <c r="B89" s="312" t="s">
        <v>417</v>
      </c>
      <c r="C89" s="313"/>
      <c r="D89" s="314"/>
      <c r="E89" s="315"/>
      <c r="F89" s="316"/>
      <c r="G89" s="317"/>
      <c r="H89" s="188"/>
      <c r="I89" s="204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>
        <v>0</v>
      </c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outlineLevel="1" x14ac:dyDescent="0.2">
      <c r="A90" s="202"/>
      <c r="B90" s="306" t="s">
        <v>418</v>
      </c>
      <c r="C90" s="307"/>
      <c r="D90" s="308"/>
      <c r="E90" s="309"/>
      <c r="F90" s="310"/>
      <c r="G90" s="311"/>
      <c r="H90" s="188"/>
      <c r="I90" s="204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 t="s">
        <v>130</v>
      </c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outlineLevel="1" x14ac:dyDescent="0.2">
      <c r="A91" s="201">
        <v>24</v>
      </c>
      <c r="B91" s="176" t="s">
        <v>419</v>
      </c>
      <c r="C91" s="197" t="s">
        <v>420</v>
      </c>
      <c r="D91" s="180" t="s">
        <v>287</v>
      </c>
      <c r="E91" s="183">
        <v>33.643830000000001</v>
      </c>
      <c r="F91" s="186"/>
      <c r="G91" s="187">
        <f>ROUND(E91*F91,2)</f>
        <v>0</v>
      </c>
      <c r="H91" s="188" t="s">
        <v>384</v>
      </c>
      <c r="I91" s="204" t="s">
        <v>135</v>
      </c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 t="s">
        <v>136</v>
      </c>
      <c r="AF91" s="165"/>
      <c r="AG91" s="165"/>
      <c r="AH91" s="165"/>
      <c r="AI91" s="165"/>
      <c r="AJ91" s="165"/>
      <c r="AK91" s="165"/>
      <c r="AL91" s="165"/>
      <c r="AM91" s="165">
        <v>21</v>
      </c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</row>
    <row r="92" spans="1:60" ht="13.5" outlineLevel="1" thickBot="1" x14ac:dyDescent="0.25">
      <c r="A92" s="210"/>
      <c r="B92" s="211"/>
      <c r="C92" s="285" t="s">
        <v>421</v>
      </c>
      <c r="D92" s="286"/>
      <c r="E92" s="287"/>
      <c r="F92" s="288"/>
      <c r="G92" s="289"/>
      <c r="H92" s="212"/>
      <c r="I92" s="213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8" t="str">
        <f>C92</f>
        <v>na vzdálenost 15 m od hrany výkopu nebo od okraje šachty</v>
      </c>
      <c r="BB92" s="165"/>
      <c r="BC92" s="165"/>
      <c r="BD92" s="165"/>
      <c r="BE92" s="165"/>
      <c r="BF92" s="165"/>
      <c r="BG92" s="165"/>
      <c r="BH92" s="165"/>
    </row>
    <row r="93" spans="1:60" x14ac:dyDescent="0.2">
      <c r="A93" s="166"/>
      <c r="B93" s="178" t="s">
        <v>117</v>
      </c>
      <c r="C93" s="198" t="s">
        <v>117</v>
      </c>
      <c r="D93" s="181"/>
      <c r="E93" s="184"/>
      <c r="F93" s="189"/>
      <c r="G93" s="189"/>
      <c r="H93" s="190"/>
      <c r="I93" s="189"/>
    </row>
    <row r="94" spans="1:60" hidden="1" x14ac:dyDescent="0.2">
      <c r="C94" s="80"/>
      <c r="D94" s="144"/>
    </row>
    <row r="95" spans="1:60" ht="13.5" hidden="1" thickBot="1" x14ac:dyDescent="0.25">
      <c r="A95" s="191"/>
      <c r="B95" s="192" t="s">
        <v>118</v>
      </c>
      <c r="C95" s="199"/>
      <c r="D95" s="193"/>
      <c r="E95" s="194"/>
      <c r="F95" s="194"/>
      <c r="G95" s="195">
        <f>F8+F48+F61+F66+F88</f>
        <v>0</v>
      </c>
    </row>
    <row r="96" spans="1:60" x14ac:dyDescent="0.2">
      <c r="D96" s="144"/>
    </row>
    <row r="97" spans="4:4" x14ac:dyDescent="0.2">
      <c r="D97" s="144"/>
    </row>
    <row r="98" spans="4:4" x14ac:dyDescent="0.2">
      <c r="D98" s="144"/>
    </row>
    <row r="99" spans="4:4" x14ac:dyDescent="0.2">
      <c r="D99" s="144"/>
    </row>
    <row r="100" spans="4:4" x14ac:dyDescent="0.2">
      <c r="D100" s="144"/>
    </row>
    <row r="101" spans="4:4" x14ac:dyDescent="0.2">
      <c r="D101" s="144"/>
    </row>
    <row r="102" spans="4:4" x14ac:dyDescent="0.2">
      <c r="D102" s="144"/>
    </row>
    <row r="103" spans="4:4" x14ac:dyDescent="0.2">
      <c r="D103" s="144"/>
    </row>
    <row r="104" spans="4:4" x14ac:dyDescent="0.2">
      <c r="D104" s="144"/>
    </row>
    <row r="105" spans="4:4" x14ac:dyDescent="0.2">
      <c r="D105" s="144"/>
    </row>
    <row r="106" spans="4:4" x14ac:dyDescent="0.2">
      <c r="D106" s="144"/>
    </row>
    <row r="107" spans="4:4" x14ac:dyDescent="0.2">
      <c r="D107" s="144"/>
    </row>
    <row r="108" spans="4:4" x14ac:dyDescent="0.2">
      <c r="D108" s="144"/>
    </row>
    <row r="109" spans="4:4" x14ac:dyDescent="0.2">
      <c r="D109" s="144"/>
    </row>
    <row r="110" spans="4:4" x14ac:dyDescent="0.2">
      <c r="D110" s="144"/>
    </row>
    <row r="111" spans="4:4" x14ac:dyDescent="0.2">
      <c r="D111" s="144"/>
    </row>
    <row r="112" spans="4:4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algorithmName="SHA-512" hashValue="uptiWwHCkL9xPgpO3pbL4fafOnU8LG5D+wdbJudoNZemUJfr5wQx2yvTcGUhJim5Qcr8gBVaIdM8AdG8VNxnXA==" saltValue="nPLFFw5iavHP7OkXPMRSVQ==" spinCount="100000" sheet="1"/>
  <mergeCells count="43">
    <mergeCell ref="C92:G92"/>
    <mergeCell ref="B76:G76"/>
    <mergeCell ref="B77:G77"/>
    <mergeCell ref="B78:G78"/>
    <mergeCell ref="F88:G88"/>
    <mergeCell ref="B89:G89"/>
    <mergeCell ref="B90:G90"/>
    <mergeCell ref="B74:G74"/>
    <mergeCell ref="B54:G54"/>
    <mergeCell ref="B55:G55"/>
    <mergeCell ref="F61:G61"/>
    <mergeCell ref="B62:G62"/>
    <mergeCell ref="B63:G63"/>
    <mergeCell ref="F66:G66"/>
    <mergeCell ref="B67:G67"/>
    <mergeCell ref="C69:G69"/>
    <mergeCell ref="C70:G70"/>
    <mergeCell ref="C71:G71"/>
    <mergeCell ref="B73:G73"/>
    <mergeCell ref="B50:G50"/>
    <mergeCell ref="B31:G31"/>
    <mergeCell ref="B32:G32"/>
    <mergeCell ref="B34:G34"/>
    <mergeCell ref="B35:G35"/>
    <mergeCell ref="C37:G37"/>
    <mergeCell ref="B40:G40"/>
    <mergeCell ref="B41:G41"/>
    <mergeCell ref="B44:G44"/>
    <mergeCell ref="B45:G45"/>
    <mergeCell ref="F48:G48"/>
    <mergeCell ref="B49:G49"/>
    <mergeCell ref="B30:G30"/>
    <mergeCell ref="A1:G1"/>
    <mergeCell ref="C7:G7"/>
    <mergeCell ref="F8:G8"/>
    <mergeCell ref="B9:G9"/>
    <mergeCell ref="B10:G10"/>
    <mergeCell ref="B16:G16"/>
    <mergeCell ref="B17:G17"/>
    <mergeCell ref="B22:G22"/>
    <mergeCell ref="B23:G23"/>
    <mergeCell ref="B27:G27"/>
    <mergeCell ref="B28:G28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43" workbookViewId="0">
      <selection activeCell="W8" sqref="W8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7109375" customWidth="1"/>
    <col min="53" max="53" width="98.85546875" customWidth="1"/>
  </cols>
  <sheetData>
    <row r="1" spans="1:60" ht="16.5" thickBot="1" x14ac:dyDescent="0.3">
      <c r="A1" s="290" t="s">
        <v>127</v>
      </c>
      <c r="B1" s="290"/>
      <c r="C1" s="291"/>
      <c r="D1" s="290"/>
      <c r="E1" s="290"/>
      <c r="F1" s="290"/>
      <c r="G1" s="290"/>
      <c r="AC1" t="s">
        <v>93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50</v>
      </c>
      <c r="C3" s="170" t="s">
        <v>51</v>
      </c>
      <c r="D3" s="146"/>
      <c r="E3" s="145"/>
      <c r="F3" s="145"/>
      <c r="G3" s="148"/>
      <c r="AC3" s="8" t="s">
        <v>122</v>
      </c>
    </row>
    <row r="4" spans="1:60" ht="13.5" thickBot="1" x14ac:dyDescent="0.25">
      <c r="A4" s="155" t="s">
        <v>31</v>
      </c>
      <c r="B4" s="156" t="s">
        <v>63</v>
      </c>
      <c r="C4" s="171" t="s">
        <v>126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27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5" t="s">
        <v>91</v>
      </c>
      <c r="I6" s="174" t="s">
        <v>92</v>
      </c>
      <c r="J6" s="54"/>
      <c r="AN6">
        <f>SUMIF(AM8:AM62,AN5,G8:G62)</f>
        <v>0</v>
      </c>
      <c r="AO6">
        <f>SUMIF(AM8:AM62,AO5,G8:G62)</f>
        <v>0</v>
      </c>
    </row>
    <row r="7" spans="1:60" x14ac:dyDescent="0.2">
      <c r="A7" s="206"/>
      <c r="B7" s="207" t="s">
        <v>94</v>
      </c>
      <c r="C7" s="292" t="s">
        <v>95</v>
      </c>
      <c r="D7" s="293"/>
      <c r="E7" s="294"/>
      <c r="F7" s="295"/>
      <c r="G7" s="295"/>
      <c r="H7" s="208"/>
      <c r="I7" s="209"/>
    </row>
    <row r="8" spans="1:60" x14ac:dyDescent="0.2">
      <c r="A8" s="200" t="s">
        <v>96</v>
      </c>
      <c r="B8" s="175" t="s">
        <v>57</v>
      </c>
      <c r="C8" s="196" t="s">
        <v>58</v>
      </c>
      <c r="D8" s="179"/>
      <c r="E8" s="182"/>
      <c r="F8" s="296">
        <f>SUM(G9:G24)</f>
        <v>0</v>
      </c>
      <c r="G8" s="297"/>
      <c r="H8" s="185"/>
      <c r="I8" s="203"/>
      <c r="AE8" t="s">
        <v>97</v>
      </c>
    </row>
    <row r="9" spans="1:60" outlineLevel="1" x14ac:dyDescent="0.2">
      <c r="A9" s="202"/>
      <c r="B9" s="312" t="s">
        <v>422</v>
      </c>
      <c r="C9" s="313"/>
      <c r="D9" s="314"/>
      <c r="E9" s="315"/>
      <c r="F9" s="316"/>
      <c r="G9" s="317"/>
      <c r="H9" s="188"/>
      <c r="I9" s="204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>
        <v>0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ht="22.5" outlineLevel="1" x14ac:dyDescent="0.2">
      <c r="A10" s="202"/>
      <c r="B10" s="306" t="s">
        <v>423</v>
      </c>
      <c r="C10" s="307"/>
      <c r="D10" s="308"/>
      <c r="E10" s="309"/>
      <c r="F10" s="310"/>
      <c r="G10" s="311"/>
      <c r="H10" s="188"/>
      <c r="I10" s="204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 t="s">
        <v>130</v>
      </c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8" t="str">
        <f>B10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2"/>
      <c r="B11" s="306" t="s">
        <v>424</v>
      </c>
      <c r="C11" s="307"/>
      <c r="D11" s="308"/>
      <c r="E11" s="309"/>
      <c r="F11" s="310"/>
      <c r="G11" s="311"/>
      <c r="H11" s="188"/>
      <c r="I11" s="204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>
        <v>1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1">
        <v>1</v>
      </c>
      <c r="B12" s="176" t="s">
        <v>425</v>
      </c>
      <c r="C12" s="197" t="s">
        <v>142</v>
      </c>
      <c r="D12" s="180" t="s">
        <v>133</v>
      </c>
      <c r="E12" s="183">
        <v>6.5519999999999996</v>
      </c>
      <c r="F12" s="186"/>
      <c r="G12" s="187">
        <f>ROUND(E12*F12,2)</f>
        <v>0</v>
      </c>
      <c r="H12" s="188" t="s">
        <v>134</v>
      </c>
      <c r="I12" s="204" t="s">
        <v>135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 t="s">
        <v>136</v>
      </c>
      <c r="AF12" s="165"/>
      <c r="AG12" s="165"/>
      <c r="AH12" s="165"/>
      <c r="AI12" s="165"/>
      <c r="AJ12" s="165"/>
      <c r="AK12" s="165"/>
      <c r="AL12" s="165"/>
      <c r="AM12" s="165">
        <v>21</v>
      </c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2"/>
      <c r="B13" s="177"/>
      <c r="C13" s="221" t="s">
        <v>426</v>
      </c>
      <c r="D13" s="217"/>
      <c r="E13" s="219">
        <v>1.1519999999999999</v>
      </c>
      <c r="F13" s="187"/>
      <c r="G13" s="187"/>
      <c r="H13" s="188"/>
      <c r="I13" s="204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202"/>
      <c r="B14" s="177"/>
      <c r="C14" s="221" t="s">
        <v>427</v>
      </c>
      <c r="D14" s="217"/>
      <c r="E14" s="219">
        <v>5.4</v>
      </c>
      <c r="F14" s="187"/>
      <c r="G14" s="187"/>
      <c r="H14" s="188"/>
      <c r="I14" s="204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202"/>
      <c r="B15" s="306" t="s">
        <v>167</v>
      </c>
      <c r="C15" s="307"/>
      <c r="D15" s="308"/>
      <c r="E15" s="309"/>
      <c r="F15" s="310"/>
      <c r="G15" s="311"/>
      <c r="H15" s="188"/>
      <c r="I15" s="204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>
        <v>0</v>
      </c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2"/>
      <c r="B16" s="306" t="s">
        <v>168</v>
      </c>
      <c r="C16" s="307"/>
      <c r="D16" s="308"/>
      <c r="E16" s="309"/>
      <c r="F16" s="310"/>
      <c r="G16" s="311"/>
      <c r="H16" s="188"/>
      <c r="I16" s="204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 t="s">
        <v>130</v>
      </c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1">
        <v>2</v>
      </c>
      <c r="B17" s="176" t="s">
        <v>169</v>
      </c>
      <c r="C17" s="197" t="s">
        <v>170</v>
      </c>
      <c r="D17" s="180" t="s">
        <v>133</v>
      </c>
      <c r="E17" s="183">
        <v>6.5519999999999996</v>
      </c>
      <c r="F17" s="186"/>
      <c r="G17" s="187">
        <f>ROUND(E17*F17,2)</f>
        <v>0</v>
      </c>
      <c r="H17" s="188" t="s">
        <v>134</v>
      </c>
      <c r="I17" s="204" t="s">
        <v>135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 t="s">
        <v>136</v>
      </c>
      <c r="AF17" s="165"/>
      <c r="AG17" s="165"/>
      <c r="AH17" s="165"/>
      <c r="AI17" s="165"/>
      <c r="AJ17" s="165"/>
      <c r="AK17" s="165"/>
      <c r="AL17" s="165"/>
      <c r="AM17" s="165">
        <v>21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202"/>
      <c r="B18" s="306" t="s">
        <v>175</v>
      </c>
      <c r="C18" s="307"/>
      <c r="D18" s="308"/>
      <c r="E18" s="309"/>
      <c r="F18" s="310"/>
      <c r="G18" s="311"/>
      <c r="H18" s="188"/>
      <c r="I18" s="204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>
        <v>0</v>
      </c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202"/>
      <c r="B19" s="306" t="s">
        <v>176</v>
      </c>
      <c r="C19" s="307"/>
      <c r="D19" s="308"/>
      <c r="E19" s="309"/>
      <c r="F19" s="310"/>
      <c r="G19" s="311"/>
      <c r="H19" s="188"/>
      <c r="I19" s="20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>
        <v>1</v>
      </c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1">
        <v>3</v>
      </c>
      <c r="B20" s="176" t="s">
        <v>428</v>
      </c>
      <c r="C20" s="197" t="s">
        <v>429</v>
      </c>
      <c r="D20" s="180" t="s">
        <v>133</v>
      </c>
      <c r="E20" s="183">
        <v>6.5519999999999996</v>
      </c>
      <c r="F20" s="186"/>
      <c r="G20" s="187">
        <f>ROUND(E20*F20,2)</f>
        <v>0</v>
      </c>
      <c r="H20" s="188" t="s">
        <v>134</v>
      </c>
      <c r="I20" s="204" t="s">
        <v>135</v>
      </c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 t="s">
        <v>136</v>
      </c>
      <c r="AF20" s="165"/>
      <c r="AG20" s="165"/>
      <c r="AH20" s="165"/>
      <c r="AI20" s="165"/>
      <c r="AJ20" s="165"/>
      <c r="AK20" s="165"/>
      <c r="AL20" s="165"/>
      <c r="AM20" s="165">
        <v>21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202"/>
      <c r="B21" s="306" t="s">
        <v>179</v>
      </c>
      <c r="C21" s="307"/>
      <c r="D21" s="308"/>
      <c r="E21" s="309"/>
      <c r="F21" s="310"/>
      <c r="G21" s="311"/>
      <c r="H21" s="188"/>
      <c r="I21" s="204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>
        <v>0</v>
      </c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2"/>
      <c r="B22" s="306" t="s">
        <v>180</v>
      </c>
      <c r="C22" s="307"/>
      <c r="D22" s="308"/>
      <c r="E22" s="309"/>
      <c r="F22" s="310"/>
      <c r="G22" s="311"/>
      <c r="H22" s="188"/>
      <c r="I22" s="204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 t="s">
        <v>130</v>
      </c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2"/>
      <c r="B23" s="306" t="s">
        <v>181</v>
      </c>
      <c r="C23" s="307"/>
      <c r="D23" s="308"/>
      <c r="E23" s="309"/>
      <c r="F23" s="310"/>
      <c r="G23" s="311"/>
      <c r="H23" s="188"/>
      <c r="I23" s="204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>
        <v>1</v>
      </c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1">
        <v>4</v>
      </c>
      <c r="B24" s="176" t="s">
        <v>182</v>
      </c>
      <c r="C24" s="197" t="s">
        <v>183</v>
      </c>
      <c r="D24" s="180" t="s">
        <v>133</v>
      </c>
      <c r="E24" s="183">
        <v>6.5519999999999996</v>
      </c>
      <c r="F24" s="186"/>
      <c r="G24" s="187">
        <f>ROUND(E24*F24,2)</f>
        <v>0</v>
      </c>
      <c r="H24" s="188" t="s">
        <v>134</v>
      </c>
      <c r="I24" s="204" t="s">
        <v>135</v>
      </c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 t="s">
        <v>136</v>
      </c>
      <c r="AF24" s="165"/>
      <c r="AG24" s="165"/>
      <c r="AH24" s="165"/>
      <c r="AI24" s="165"/>
      <c r="AJ24" s="165"/>
      <c r="AK24" s="165"/>
      <c r="AL24" s="165"/>
      <c r="AM24" s="165">
        <v>21</v>
      </c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x14ac:dyDescent="0.2">
      <c r="A25" s="200" t="s">
        <v>96</v>
      </c>
      <c r="B25" s="175" t="s">
        <v>59</v>
      </c>
      <c r="C25" s="196" t="s">
        <v>60</v>
      </c>
      <c r="D25" s="179"/>
      <c r="E25" s="182"/>
      <c r="F25" s="303">
        <f>SUM(G26:G44)</f>
        <v>0</v>
      </c>
      <c r="G25" s="304"/>
      <c r="H25" s="185"/>
      <c r="I25" s="203"/>
      <c r="AE25" t="s">
        <v>97</v>
      </c>
    </row>
    <row r="26" spans="1:60" outlineLevel="1" x14ac:dyDescent="0.2">
      <c r="A26" s="202"/>
      <c r="B26" s="312" t="s">
        <v>430</v>
      </c>
      <c r="C26" s="313"/>
      <c r="D26" s="314"/>
      <c r="E26" s="315"/>
      <c r="F26" s="316"/>
      <c r="G26" s="317"/>
      <c r="H26" s="188"/>
      <c r="I26" s="204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>
        <v>0</v>
      </c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2"/>
      <c r="B27" s="306" t="s">
        <v>431</v>
      </c>
      <c r="C27" s="307"/>
      <c r="D27" s="308"/>
      <c r="E27" s="309"/>
      <c r="F27" s="310"/>
      <c r="G27" s="311"/>
      <c r="H27" s="188"/>
      <c r="I27" s="204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>
        <v>1</v>
      </c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1">
        <v>5</v>
      </c>
      <c r="B28" s="176" t="s">
        <v>432</v>
      </c>
      <c r="C28" s="197" t="s">
        <v>433</v>
      </c>
      <c r="D28" s="180" t="s">
        <v>133</v>
      </c>
      <c r="E28" s="183">
        <v>7.0658300000000001</v>
      </c>
      <c r="F28" s="186"/>
      <c r="G28" s="187">
        <f>ROUND(E28*F28,2)</f>
        <v>0</v>
      </c>
      <c r="H28" s="188" t="s">
        <v>322</v>
      </c>
      <c r="I28" s="204" t="s">
        <v>135</v>
      </c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 t="s">
        <v>136</v>
      </c>
      <c r="AF28" s="165"/>
      <c r="AG28" s="165"/>
      <c r="AH28" s="165"/>
      <c r="AI28" s="165"/>
      <c r="AJ28" s="165"/>
      <c r="AK28" s="165"/>
      <c r="AL28" s="165"/>
      <c r="AM28" s="165">
        <v>21</v>
      </c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202"/>
      <c r="B29" s="177"/>
      <c r="C29" s="221" t="s">
        <v>434</v>
      </c>
      <c r="D29" s="217"/>
      <c r="E29" s="219"/>
      <c r="F29" s="187"/>
      <c r="G29" s="187"/>
      <c r="H29" s="188"/>
      <c r="I29" s="204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2"/>
      <c r="B30" s="177"/>
      <c r="C30" s="221" t="s">
        <v>435</v>
      </c>
      <c r="D30" s="217"/>
      <c r="E30" s="219">
        <v>1.2672000000000001</v>
      </c>
      <c r="F30" s="187"/>
      <c r="G30" s="187"/>
      <c r="H30" s="188"/>
      <c r="I30" s="204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2"/>
      <c r="B31" s="177"/>
      <c r="C31" s="221" t="s">
        <v>436</v>
      </c>
      <c r="D31" s="217"/>
      <c r="E31" s="219">
        <v>5.94</v>
      </c>
      <c r="F31" s="187"/>
      <c r="G31" s="187"/>
      <c r="H31" s="188"/>
      <c r="I31" s="204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2"/>
      <c r="B32" s="177"/>
      <c r="C32" s="221" t="s">
        <v>437</v>
      </c>
      <c r="D32" s="217"/>
      <c r="E32" s="219">
        <v>-0.14137</v>
      </c>
      <c r="F32" s="187"/>
      <c r="G32" s="187"/>
      <c r="H32" s="188"/>
      <c r="I32" s="204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202"/>
      <c r="B33" s="306" t="s">
        <v>438</v>
      </c>
      <c r="C33" s="307"/>
      <c r="D33" s="308"/>
      <c r="E33" s="309"/>
      <c r="F33" s="310"/>
      <c r="G33" s="311"/>
      <c r="H33" s="188"/>
      <c r="I33" s="204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0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ht="22.5" outlineLevel="1" x14ac:dyDescent="0.2">
      <c r="A34" s="202"/>
      <c r="B34" s="306" t="s">
        <v>439</v>
      </c>
      <c r="C34" s="307"/>
      <c r="D34" s="308"/>
      <c r="E34" s="309"/>
      <c r="F34" s="310"/>
      <c r="G34" s="311"/>
      <c r="H34" s="188"/>
      <c r="I34" s="204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 t="s">
        <v>130</v>
      </c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8" t="str">
        <f>B34</f>
        <v>bednění svislé nebo šikmé (odkloněné), půdorysně přímé nebo zalomené, stěn základových patek ve volných nebo zapažených jámách, rýhách, šachtách, včetně případných vzpěr,</v>
      </c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1">
        <v>6</v>
      </c>
      <c r="B35" s="176" t="s">
        <v>440</v>
      </c>
      <c r="C35" s="197" t="s">
        <v>328</v>
      </c>
      <c r="D35" s="180" t="s">
        <v>188</v>
      </c>
      <c r="E35" s="183">
        <v>22.8</v>
      </c>
      <c r="F35" s="186"/>
      <c r="G35" s="187">
        <f>ROUND(E35*F35,2)</f>
        <v>0</v>
      </c>
      <c r="H35" s="188" t="s">
        <v>322</v>
      </c>
      <c r="I35" s="204" t="s">
        <v>135</v>
      </c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 t="s">
        <v>136</v>
      </c>
      <c r="AF35" s="165"/>
      <c r="AG35" s="165"/>
      <c r="AH35" s="165"/>
      <c r="AI35" s="165"/>
      <c r="AJ35" s="165"/>
      <c r="AK35" s="165"/>
      <c r="AL35" s="165"/>
      <c r="AM35" s="165">
        <v>21</v>
      </c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2"/>
      <c r="B36" s="177"/>
      <c r="C36" s="221" t="s">
        <v>441</v>
      </c>
      <c r="D36" s="217"/>
      <c r="E36" s="219"/>
      <c r="F36" s="187"/>
      <c r="G36" s="187"/>
      <c r="H36" s="188"/>
      <c r="I36" s="204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202"/>
      <c r="B37" s="177"/>
      <c r="C37" s="221" t="s">
        <v>442</v>
      </c>
      <c r="D37" s="217"/>
      <c r="E37" s="219">
        <v>4.8</v>
      </c>
      <c r="F37" s="187"/>
      <c r="G37" s="187"/>
      <c r="H37" s="188"/>
      <c r="I37" s="204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202"/>
      <c r="B38" s="177"/>
      <c r="C38" s="221" t="s">
        <v>443</v>
      </c>
      <c r="D38" s="217"/>
      <c r="E38" s="219">
        <v>18</v>
      </c>
      <c r="F38" s="187"/>
      <c r="G38" s="187"/>
      <c r="H38" s="188"/>
      <c r="I38" s="204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201">
        <v>7</v>
      </c>
      <c r="B39" s="176" t="s">
        <v>444</v>
      </c>
      <c r="C39" s="197" t="s">
        <v>332</v>
      </c>
      <c r="D39" s="180" t="s">
        <v>188</v>
      </c>
      <c r="E39" s="183">
        <v>22.8</v>
      </c>
      <c r="F39" s="186"/>
      <c r="G39" s="187">
        <f>ROUND(E39*F39,2)</f>
        <v>0</v>
      </c>
      <c r="H39" s="188" t="s">
        <v>322</v>
      </c>
      <c r="I39" s="204" t="s">
        <v>135</v>
      </c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 t="s">
        <v>136</v>
      </c>
      <c r="AF39" s="165"/>
      <c r="AG39" s="165"/>
      <c r="AH39" s="165"/>
      <c r="AI39" s="165"/>
      <c r="AJ39" s="165"/>
      <c r="AK39" s="165"/>
      <c r="AL39" s="165"/>
      <c r="AM39" s="165">
        <v>21</v>
      </c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2"/>
      <c r="B40" s="177"/>
      <c r="C40" s="298" t="s">
        <v>445</v>
      </c>
      <c r="D40" s="299"/>
      <c r="E40" s="300"/>
      <c r="F40" s="301"/>
      <c r="G40" s="302"/>
      <c r="H40" s="188"/>
      <c r="I40" s="204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8" t="str">
        <f>C40</f>
        <v>Včetně očištění, vytřídění a uložení bednícího materiálu.</v>
      </c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202"/>
      <c r="B41" s="306" t="s">
        <v>446</v>
      </c>
      <c r="C41" s="307"/>
      <c r="D41" s="308"/>
      <c r="E41" s="309"/>
      <c r="F41" s="310"/>
      <c r="G41" s="311"/>
      <c r="H41" s="188"/>
      <c r="I41" s="204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>
        <v>0</v>
      </c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202"/>
      <c r="B42" s="306" t="s">
        <v>447</v>
      </c>
      <c r="C42" s="307"/>
      <c r="D42" s="308"/>
      <c r="E42" s="309"/>
      <c r="F42" s="310"/>
      <c r="G42" s="311"/>
      <c r="H42" s="188"/>
      <c r="I42" s="204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 t="s">
        <v>130</v>
      </c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201">
        <v>8</v>
      </c>
      <c r="B43" s="176" t="s">
        <v>448</v>
      </c>
      <c r="C43" s="197" t="s">
        <v>449</v>
      </c>
      <c r="D43" s="180" t="s">
        <v>273</v>
      </c>
      <c r="E43" s="183">
        <v>18</v>
      </c>
      <c r="F43" s="186"/>
      <c r="G43" s="187">
        <f>ROUND(E43*F43,2)</f>
        <v>0</v>
      </c>
      <c r="H43" s="188" t="s">
        <v>345</v>
      </c>
      <c r="I43" s="204" t="s">
        <v>135</v>
      </c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 t="s">
        <v>136</v>
      </c>
      <c r="AF43" s="165"/>
      <c r="AG43" s="165"/>
      <c r="AH43" s="165"/>
      <c r="AI43" s="165"/>
      <c r="AJ43" s="165"/>
      <c r="AK43" s="165"/>
      <c r="AL43" s="165"/>
      <c r="AM43" s="165">
        <v>21</v>
      </c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ht="22.5" outlineLevel="1" x14ac:dyDescent="0.2">
      <c r="A44" s="201">
        <v>9</v>
      </c>
      <c r="B44" s="176" t="s">
        <v>450</v>
      </c>
      <c r="C44" s="197" t="s">
        <v>451</v>
      </c>
      <c r="D44" s="180" t="s">
        <v>273</v>
      </c>
      <c r="E44" s="183">
        <v>18</v>
      </c>
      <c r="F44" s="186"/>
      <c r="G44" s="187">
        <f>ROUND(E44*F44,2)</f>
        <v>0</v>
      </c>
      <c r="H44" s="188" t="s">
        <v>231</v>
      </c>
      <c r="I44" s="204" t="s">
        <v>135</v>
      </c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 t="s">
        <v>136</v>
      </c>
      <c r="AF44" s="165"/>
      <c r="AG44" s="165"/>
      <c r="AH44" s="165"/>
      <c r="AI44" s="165"/>
      <c r="AJ44" s="165"/>
      <c r="AK44" s="165"/>
      <c r="AL44" s="165"/>
      <c r="AM44" s="165">
        <v>21</v>
      </c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x14ac:dyDescent="0.2">
      <c r="A45" s="200" t="s">
        <v>96</v>
      </c>
      <c r="B45" s="175" t="s">
        <v>71</v>
      </c>
      <c r="C45" s="196" t="s">
        <v>72</v>
      </c>
      <c r="D45" s="179"/>
      <c r="E45" s="182"/>
      <c r="F45" s="303">
        <f>SUM(G46:G53)</f>
        <v>0</v>
      </c>
      <c r="G45" s="304"/>
      <c r="H45" s="185"/>
      <c r="I45" s="203"/>
      <c r="AE45" t="s">
        <v>97</v>
      </c>
    </row>
    <row r="46" spans="1:60" ht="22.5" outlineLevel="1" x14ac:dyDescent="0.2">
      <c r="A46" s="201">
        <v>10</v>
      </c>
      <c r="B46" s="176" t="s">
        <v>452</v>
      </c>
      <c r="C46" s="197" t="s">
        <v>453</v>
      </c>
      <c r="D46" s="180" t="s">
        <v>403</v>
      </c>
      <c r="E46" s="183">
        <v>18</v>
      </c>
      <c r="F46" s="186"/>
      <c r="G46" s="187">
        <f>ROUND(E46*F46,2)</f>
        <v>0</v>
      </c>
      <c r="H46" s="188"/>
      <c r="I46" s="204" t="s">
        <v>101</v>
      </c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 t="s">
        <v>102</v>
      </c>
      <c r="AF46" s="165" t="s">
        <v>404</v>
      </c>
      <c r="AG46" s="165"/>
      <c r="AH46" s="165"/>
      <c r="AI46" s="165"/>
      <c r="AJ46" s="165"/>
      <c r="AK46" s="165"/>
      <c r="AL46" s="165"/>
      <c r="AM46" s="165">
        <v>21</v>
      </c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201">
        <v>11</v>
      </c>
      <c r="B47" s="176" t="s">
        <v>454</v>
      </c>
      <c r="C47" s="197" t="s">
        <v>455</v>
      </c>
      <c r="D47" s="180" t="s">
        <v>261</v>
      </c>
      <c r="E47" s="183">
        <v>18</v>
      </c>
      <c r="F47" s="186"/>
      <c r="G47" s="187">
        <f>ROUND(E47*F47,2)</f>
        <v>0</v>
      </c>
      <c r="H47" s="188"/>
      <c r="I47" s="204" t="s">
        <v>101</v>
      </c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 t="s">
        <v>102</v>
      </c>
      <c r="AF47" s="165" t="s">
        <v>404</v>
      </c>
      <c r="AG47" s="165"/>
      <c r="AH47" s="165"/>
      <c r="AI47" s="165"/>
      <c r="AJ47" s="165"/>
      <c r="AK47" s="165"/>
      <c r="AL47" s="165"/>
      <c r="AM47" s="165">
        <v>21</v>
      </c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201">
        <v>12</v>
      </c>
      <c r="B48" s="176" t="s">
        <v>456</v>
      </c>
      <c r="C48" s="197" t="s">
        <v>457</v>
      </c>
      <c r="D48" s="180" t="s">
        <v>188</v>
      </c>
      <c r="E48" s="183">
        <v>295.2</v>
      </c>
      <c r="F48" s="186"/>
      <c r="G48" s="187">
        <f>ROUND(E48*F48,2)</f>
        <v>0</v>
      </c>
      <c r="H48" s="188"/>
      <c r="I48" s="204" t="s">
        <v>101</v>
      </c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 t="s">
        <v>102</v>
      </c>
      <c r="AF48" s="165" t="s">
        <v>404</v>
      </c>
      <c r="AG48" s="165"/>
      <c r="AH48" s="165"/>
      <c r="AI48" s="165"/>
      <c r="AJ48" s="165"/>
      <c r="AK48" s="165"/>
      <c r="AL48" s="165"/>
      <c r="AM48" s="165">
        <v>21</v>
      </c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202"/>
      <c r="B49" s="177"/>
      <c r="C49" s="221" t="s">
        <v>458</v>
      </c>
      <c r="D49" s="217"/>
      <c r="E49" s="219">
        <v>291.2</v>
      </c>
      <c r="F49" s="187"/>
      <c r="G49" s="187"/>
      <c r="H49" s="188"/>
      <c r="I49" s="204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202"/>
      <c r="B50" s="177"/>
      <c r="C50" s="221" t="s">
        <v>459</v>
      </c>
      <c r="D50" s="217"/>
      <c r="E50" s="219">
        <v>4</v>
      </c>
      <c r="F50" s="187"/>
      <c r="G50" s="187"/>
      <c r="H50" s="188"/>
      <c r="I50" s="204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201">
        <v>13</v>
      </c>
      <c r="B51" s="176" t="s">
        <v>460</v>
      </c>
      <c r="C51" s="197" t="s">
        <v>461</v>
      </c>
      <c r="D51" s="180" t="s">
        <v>258</v>
      </c>
      <c r="E51" s="183">
        <v>364</v>
      </c>
      <c r="F51" s="186"/>
      <c r="G51" s="187">
        <f>ROUND(E51*F51,2)</f>
        <v>0</v>
      </c>
      <c r="H51" s="188"/>
      <c r="I51" s="204" t="s">
        <v>101</v>
      </c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 t="s">
        <v>102</v>
      </c>
      <c r="AF51" s="165" t="s">
        <v>404</v>
      </c>
      <c r="AG51" s="165"/>
      <c r="AH51" s="165"/>
      <c r="AI51" s="165"/>
      <c r="AJ51" s="165"/>
      <c r="AK51" s="165"/>
      <c r="AL51" s="165"/>
      <c r="AM51" s="165">
        <v>21</v>
      </c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202"/>
      <c r="B52" s="177"/>
      <c r="C52" s="221" t="s">
        <v>462</v>
      </c>
      <c r="D52" s="217"/>
      <c r="E52" s="219">
        <v>364</v>
      </c>
      <c r="F52" s="187"/>
      <c r="G52" s="187"/>
      <c r="H52" s="188"/>
      <c r="I52" s="204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201">
        <v>14</v>
      </c>
      <c r="B53" s="176" t="s">
        <v>463</v>
      </c>
      <c r="C53" s="197" t="s">
        <v>464</v>
      </c>
      <c r="D53" s="180" t="s">
        <v>261</v>
      </c>
      <c r="E53" s="183">
        <v>1</v>
      </c>
      <c r="F53" s="186"/>
      <c r="G53" s="187">
        <f>ROUND(E53*F53,2)</f>
        <v>0</v>
      </c>
      <c r="H53" s="188"/>
      <c r="I53" s="204" t="s">
        <v>101</v>
      </c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 t="s">
        <v>102</v>
      </c>
      <c r="AF53" s="165" t="s">
        <v>404</v>
      </c>
      <c r="AG53" s="165"/>
      <c r="AH53" s="165"/>
      <c r="AI53" s="165"/>
      <c r="AJ53" s="165"/>
      <c r="AK53" s="165"/>
      <c r="AL53" s="165"/>
      <c r="AM53" s="165">
        <v>21</v>
      </c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x14ac:dyDescent="0.2">
      <c r="A54" s="200" t="s">
        <v>96</v>
      </c>
      <c r="B54" s="175" t="s">
        <v>77</v>
      </c>
      <c r="C54" s="196" t="s">
        <v>78</v>
      </c>
      <c r="D54" s="179"/>
      <c r="E54" s="182"/>
      <c r="F54" s="303">
        <f>SUM(G55:G59)</f>
        <v>0</v>
      </c>
      <c r="G54" s="304"/>
      <c r="H54" s="185"/>
      <c r="I54" s="203"/>
      <c r="AE54" t="s">
        <v>97</v>
      </c>
    </row>
    <row r="55" spans="1:60" outlineLevel="1" x14ac:dyDescent="0.2">
      <c r="A55" s="202"/>
      <c r="B55" s="312" t="s">
        <v>339</v>
      </c>
      <c r="C55" s="313"/>
      <c r="D55" s="314"/>
      <c r="E55" s="315"/>
      <c r="F55" s="316"/>
      <c r="G55" s="317"/>
      <c r="H55" s="188"/>
      <c r="I55" s="204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>
        <v>0</v>
      </c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202"/>
      <c r="B56" s="306" t="s">
        <v>340</v>
      </c>
      <c r="C56" s="307"/>
      <c r="D56" s="308"/>
      <c r="E56" s="309"/>
      <c r="F56" s="310"/>
      <c r="G56" s="311"/>
      <c r="H56" s="188"/>
      <c r="I56" s="204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8" t="str">
        <f>B56</f>
        <v>na novostavbách a změnách objektů pro oplocení (815 2 JKSo), objekty zvláštní pro chov živočichů (815 3 JKSO), objekty pozemní různé (815 9 JKSO)</v>
      </c>
      <c r="BA56" s="165"/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202"/>
      <c r="B57" s="306" t="s">
        <v>341</v>
      </c>
      <c r="C57" s="307"/>
      <c r="D57" s="308"/>
      <c r="E57" s="309"/>
      <c r="F57" s="310"/>
      <c r="G57" s="311"/>
      <c r="H57" s="188"/>
      <c r="I57" s="204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 t="s">
        <v>130</v>
      </c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202"/>
      <c r="B58" s="306" t="s">
        <v>342</v>
      </c>
      <c r="C58" s="307"/>
      <c r="D58" s="308"/>
      <c r="E58" s="309"/>
      <c r="F58" s="310"/>
      <c r="G58" s="311"/>
      <c r="H58" s="188"/>
      <c r="I58" s="204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>
        <v>1</v>
      </c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ht="13.5" outlineLevel="1" thickBot="1" x14ac:dyDescent="0.25">
      <c r="A59" s="224">
        <v>15</v>
      </c>
      <c r="B59" s="225" t="s">
        <v>343</v>
      </c>
      <c r="C59" s="226" t="s">
        <v>344</v>
      </c>
      <c r="D59" s="227" t="s">
        <v>287</v>
      </c>
      <c r="E59" s="228">
        <v>19.440760000000001</v>
      </c>
      <c r="F59" s="229"/>
      <c r="G59" s="230">
        <f>ROUND(E59*F59,2)</f>
        <v>0</v>
      </c>
      <c r="H59" s="212" t="s">
        <v>345</v>
      </c>
      <c r="I59" s="213" t="s">
        <v>135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 t="s">
        <v>136</v>
      </c>
      <c r="AF59" s="165"/>
      <c r="AG59" s="165"/>
      <c r="AH59" s="165"/>
      <c r="AI59" s="165"/>
      <c r="AJ59" s="165"/>
      <c r="AK59" s="165"/>
      <c r="AL59" s="165"/>
      <c r="AM59" s="165">
        <v>21</v>
      </c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x14ac:dyDescent="0.2">
      <c r="A60" s="166"/>
      <c r="B60" s="178" t="s">
        <v>117</v>
      </c>
      <c r="C60" s="198" t="s">
        <v>117</v>
      </c>
      <c r="D60" s="181"/>
      <c r="E60" s="184"/>
      <c r="F60" s="189"/>
      <c r="G60" s="189"/>
      <c r="H60" s="190"/>
      <c r="I60" s="189"/>
    </row>
    <row r="61" spans="1:60" hidden="1" x14ac:dyDescent="0.2">
      <c r="C61" s="80"/>
      <c r="D61" s="144"/>
    </row>
    <row r="62" spans="1:60" ht="13.5" hidden="1" thickBot="1" x14ac:dyDescent="0.25">
      <c r="A62" s="191"/>
      <c r="B62" s="192" t="s">
        <v>118</v>
      </c>
      <c r="C62" s="199"/>
      <c r="D62" s="193"/>
      <c r="E62" s="194"/>
      <c r="F62" s="194"/>
      <c r="G62" s="195">
        <f>F8+F25+F45+F54</f>
        <v>0</v>
      </c>
    </row>
    <row r="63" spans="1:60" x14ac:dyDescent="0.2">
      <c r="D63" s="144"/>
    </row>
    <row r="64" spans="1:60" x14ac:dyDescent="0.2">
      <c r="D64" s="144"/>
    </row>
    <row r="65" spans="4:4" x14ac:dyDescent="0.2">
      <c r="D65" s="144"/>
    </row>
    <row r="66" spans="4:4" x14ac:dyDescent="0.2">
      <c r="D66" s="144"/>
    </row>
    <row r="67" spans="4:4" x14ac:dyDescent="0.2">
      <c r="D67" s="144"/>
    </row>
    <row r="68" spans="4:4" x14ac:dyDescent="0.2">
      <c r="D68" s="144"/>
    </row>
    <row r="69" spans="4:4" x14ac:dyDescent="0.2">
      <c r="D69" s="144"/>
    </row>
    <row r="70" spans="4:4" x14ac:dyDescent="0.2">
      <c r="D70" s="144"/>
    </row>
    <row r="71" spans="4:4" x14ac:dyDescent="0.2">
      <c r="D71" s="144"/>
    </row>
    <row r="72" spans="4:4" x14ac:dyDescent="0.2">
      <c r="D72" s="144"/>
    </row>
    <row r="73" spans="4:4" x14ac:dyDescent="0.2">
      <c r="D73" s="144"/>
    </row>
    <row r="74" spans="4:4" x14ac:dyDescent="0.2">
      <c r="D74" s="144"/>
    </row>
    <row r="75" spans="4:4" x14ac:dyDescent="0.2">
      <c r="D75" s="144"/>
    </row>
    <row r="76" spans="4:4" x14ac:dyDescent="0.2">
      <c r="D76" s="144"/>
    </row>
    <row r="77" spans="4:4" x14ac:dyDescent="0.2">
      <c r="D77" s="144"/>
    </row>
    <row r="78" spans="4:4" x14ac:dyDescent="0.2">
      <c r="D78" s="144"/>
    </row>
    <row r="79" spans="4:4" x14ac:dyDescent="0.2">
      <c r="D79" s="144"/>
    </row>
    <row r="80" spans="4:4" x14ac:dyDescent="0.2">
      <c r="D80" s="144"/>
    </row>
    <row r="81" spans="4:4" x14ac:dyDescent="0.2">
      <c r="D81" s="144"/>
    </row>
    <row r="82" spans="4:4" x14ac:dyDescent="0.2">
      <c r="D82" s="144"/>
    </row>
    <row r="83" spans="4:4" x14ac:dyDescent="0.2">
      <c r="D83" s="144"/>
    </row>
    <row r="84" spans="4:4" x14ac:dyDescent="0.2">
      <c r="D84" s="144"/>
    </row>
    <row r="85" spans="4:4" x14ac:dyDescent="0.2">
      <c r="D85" s="144"/>
    </row>
    <row r="86" spans="4:4" x14ac:dyDescent="0.2">
      <c r="D86" s="144"/>
    </row>
    <row r="87" spans="4:4" x14ac:dyDescent="0.2">
      <c r="D87" s="144"/>
    </row>
    <row r="88" spans="4:4" x14ac:dyDescent="0.2">
      <c r="D88" s="144"/>
    </row>
    <row r="89" spans="4:4" x14ac:dyDescent="0.2">
      <c r="D89" s="144"/>
    </row>
    <row r="90" spans="4:4" x14ac:dyDescent="0.2">
      <c r="D90" s="144"/>
    </row>
    <row r="91" spans="4:4" x14ac:dyDescent="0.2">
      <c r="D91" s="144"/>
    </row>
    <row r="92" spans="4:4" x14ac:dyDescent="0.2">
      <c r="D92" s="144"/>
    </row>
    <row r="93" spans="4:4" x14ac:dyDescent="0.2">
      <c r="D93" s="144"/>
    </row>
    <row r="94" spans="4:4" x14ac:dyDescent="0.2">
      <c r="D94" s="144"/>
    </row>
    <row r="95" spans="4:4" x14ac:dyDescent="0.2">
      <c r="D95" s="144"/>
    </row>
    <row r="96" spans="4:4" x14ac:dyDescent="0.2">
      <c r="D96" s="144"/>
    </row>
    <row r="97" spans="4:4" x14ac:dyDescent="0.2">
      <c r="D97" s="144"/>
    </row>
    <row r="98" spans="4:4" x14ac:dyDescent="0.2">
      <c r="D98" s="144"/>
    </row>
    <row r="99" spans="4:4" x14ac:dyDescent="0.2">
      <c r="D99" s="144"/>
    </row>
    <row r="100" spans="4:4" x14ac:dyDescent="0.2">
      <c r="D100" s="144"/>
    </row>
    <row r="101" spans="4:4" x14ac:dyDescent="0.2">
      <c r="D101" s="144"/>
    </row>
    <row r="102" spans="4:4" x14ac:dyDescent="0.2">
      <c r="D102" s="144"/>
    </row>
    <row r="103" spans="4:4" x14ac:dyDescent="0.2">
      <c r="D103" s="144"/>
    </row>
    <row r="104" spans="4:4" x14ac:dyDescent="0.2">
      <c r="D104" s="144"/>
    </row>
    <row r="105" spans="4:4" x14ac:dyDescent="0.2">
      <c r="D105" s="144"/>
    </row>
    <row r="106" spans="4:4" x14ac:dyDescent="0.2">
      <c r="D106" s="144"/>
    </row>
    <row r="107" spans="4:4" x14ac:dyDescent="0.2">
      <c r="D107" s="144"/>
    </row>
    <row r="108" spans="4:4" x14ac:dyDescent="0.2">
      <c r="D108" s="144"/>
    </row>
    <row r="109" spans="4:4" x14ac:dyDescent="0.2">
      <c r="D109" s="144"/>
    </row>
    <row r="110" spans="4:4" x14ac:dyDescent="0.2">
      <c r="D110" s="144"/>
    </row>
    <row r="111" spans="4:4" x14ac:dyDescent="0.2">
      <c r="D111" s="144"/>
    </row>
    <row r="112" spans="4:4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algorithmName="SHA-512" hashValue="ns7uH33YY8BAA656qX1E5WJjzwrQf6wxoOZAZaRQLzMcQz1QjtN0Y/TyTohIMYRAn4lk/hGFrwCVHEVnmnTJhQ==" saltValue="Z7BZ0j3PxxoMefFbN+pR6g==" spinCount="100000" sheet="1"/>
  <mergeCells count="27">
    <mergeCell ref="B56:G56"/>
    <mergeCell ref="B57:G57"/>
    <mergeCell ref="B58:G58"/>
    <mergeCell ref="C40:G40"/>
    <mergeCell ref="B41:G41"/>
    <mergeCell ref="B42:G42"/>
    <mergeCell ref="F45:G45"/>
    <mergeCell ref="F54:G54"/>
    <mergeCell ref="B55:G55"/>
    <mergeCell ref="B34:G34"/>
    <mergeCell ref="B15:G15"/>
    <mergeCell ref="B16:G16"/>
    <mergeCell ref="B18:G18"/>
    <mergeCell ref="B19:G19"/>
    <mergeCell ref="B21:G21"/>
    <mergeCell ref="B22:G22"/>
    <mergeCell ref="B23:G23"/>
    <mergeCell ref="F25:G25"/>
    <mergeCell ref="B26:G26"/>
    <mergeCell ref="B27:G27"/>
    <mergeCell ref="B33:G33"/>
    <mergeCell ref="B11:G11"/>
    <mergeCell ref="A1:G1"/>
    <mergeCell ref="C7:G7"/>
    <mergeCell ref="F8:G8"/>
    <mergeCell ref="B9:G9"/>
    <mergeCell ref="B10:G10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54"/>
  <sheetViews>
    <sheetView showGridLines="0" topLeftCell="B1" zoomScaleNormal="100" zoomScaleSheetLayoutView="75" workbookViewId="0">
      <selection activeCell="M18" sqref="M18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25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40</v>
      </c>
      <c r="F5" s="10"/>
      <c r="G5" s="11"/>
      <c r="I5" s="11"/>
    </row>
    <row r="6" spans="1:14" ht="13.5" customHeight="1" x14ac:dyDescent="0.25">
      <c r="B6" s="10"/>
      <c r="C6" s="37"/>
      <c r="D6" s="79" t="s">
        <v>41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23</v>
      </c>
      <c r="D11" s="80" t="s">
        <v>42</v>
      </c>
      <c r="H11" s="13" t="s">
        <v>2</v>
      </c>
      <c r="I11" s="82" t="s">
        <v>46</v>
      </c>
      <c r="J11" s="51"/>
    </row>
    <row r="12" spans="1:14" x14ac:dyDescent="0.2">
      <c r="D12" s="80" t="s">
        <v>43</v>
      </c>
      <c r="H12" s="13" t="s">
        <v>3</v>
      </c>
      <c r="J12" s="51"/>
    </row>
    <row r="13" spans="1:14" ht="12" customHeight="1" x14ac:dyDescent="0.2">
      <c r="C13" s="81" t="s">
        <v>45</v>
      </c>
      <c r="D13" s="80" t="s">
        <v>44</v>
      </c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17</v>
      </c>
      <c r="D15" s="12"/>
      <c r="H15" s="13" t="s">
        <v>2</v>
      </c>
      <c r="J15" s="52"/>
    </row>
    <row r="16" spans="1:14" ht="12" customHeight="1" x14ac:dyDescent="0.2">
      <c r="C16" s="13"/>
      <c r="D16" s="12"/>
      <c r="H16" s="13" t="s">
        <v>3</v>
      </c>
      <c r="J16" s="52"/>
    </row>
    <row r="17" spans="1:16" ht="12" customHeight="1" x14ac:dyDescent="0.2">
      <c r="C17" s="13"/>
      <c r="D17" s="12"/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18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83"/>
      <c r="B21" s="84" t="s">
        <v>19</v>
      </c>
      <c r="C21" s="85"/>
      <c r="D21" s="85"/>
      <c r="E21" s="86"/>
      <c r="F21" s="87"/>
      <c r="G21" s="87"/>
      <c r="H21" s="94" t="s">
        <v>20</v>
      </c>
      <c r="I21" s="95" t="s">
        <v>21</v>
      </c>
      <c r="J21" s="96" t="s">
        <v>22</v>
      </c>
    </row>
    <row r="22" spans="1:16" x14ac:dyDescent="0.2">
      <c r="A22" s="91"/>
      <c r="B22" s="91" t="s">
        <v>47</v>
      </c>
      <c r="C22" s="92"/>
      <c r="D22" s="92"/>
      <c r="E22" s="92"/>
      <c r="F22" s="92"/>
      <c r="G22" s="93"/>
      <c r="H22" s="97"/>
      <c r="I22" s="98">
        <v>1</v>
      </c>
      <c r="J22" s="99"/>
    </row>
    <row r="23" spans="1:16" x14ac:dyDescent="0.2">
      <c r="A23" s="91"/>
      <c r="B23" s="91" t="s">
        <v>48</v>
      </c>
      <c r="C23" s="92" t="s">
        <v>47</v>
      </c>
      <c r="D23" s="92"/>
      <c r="E23" s="92"/>
      <c r="F23" s="92"/>
      <c r="G23" s="93"/>
      <c r="H23" s="97"/>
      <c r="I23" s="98">
        <v>1</v>
      </c>
      <c r="J23" s="99">
        <f>'Rekapitulace Objekt ON a VN'!H19</f>
        <v>0</v>
      </c>
      <c r="O23" t="s">
        <v>465</v>
      </c>
      <c r="P23" t="s">
        <v>465</v>
      </c>
    </row>
    <row r="24" spans="1:16" x14ac:dyDescent="0.2">
      <c r="A24" s="91"/>
      <c r="B24" s="91" t="s">
        <v>49</v>
      </c>
      <c r="C24" s="92"/>
      <c r="D24" s="92"/>
      <c r="E24" s="92"/>
      <c r="F24" s="92"/>
      <c r="G24" s="93"/>
      <c r="H24" s="97"/>
      <c r="I24" s="98">
        <v>1</v>
      </c>
      <c r="J24" s="99"/>
    </row>
    <row r="25" spans="1:16" x14ac:dyDescent="0.2">
      <c r="A25" s="91"/>
      <c r="B25" s="91" t="s">
        <v>50</v>
      </c>
      <c r="C25" s="92" t="s">
        <v>51</v>
      </c>
      <c r="D25" s="92"/>
      <c r="E25" s="92"/>
      <c r="F25" s="92"/>
      <c r="G25" s="93"/>
      <c r="H25" s="97"/>
      <c r="I25" s="98">
        <v>4</v>
      </c>
      <c r="J25" s="99">
        <f>'Rekapitulace Objekt SO 01'!H22</f>
        <v>0</v>
      </c>
      <c r="O25" t="s">
        <v>465</v>
      </c>
      <c r="P25" t="s">
        <v>465</v>
      </c>
    </row>
    <row r="26" spans="1:16" ht="25.5" customHeight="1" x14ac:dyDescent="0.25">
      <c r="A26" s="101"/>
      <c r="B26" s="263" t="s">
        <v>52</v>
      </c>
      <c r="C26" s="264"/>
      <c r="D26" s="264"/>
      <c r="E26" s="264"/>
      <c r="F26" s="102"/>
      <c r="G26" s="103"/>
      <c r="H26" s="104"/>
      <c r="I26" s="105"/>
      <c r="J26" s="100">
        <f>SUM(J22:J25)</f>
        <v>0</v>
      </c>
    </row>
    <row r="35" spans="1:10" ht="15.75" x14ac:dyDescent="0.25">
      <c r="B35" s="106" t="s">
        <v>53</v>
      </c>
    </row>
    <row r="37" spans="1:10" ht="25.5" customHeight="1" x14ac:dyDescent="0.2">
      <c r="A37" s="107"/>
      <c r="B37" s="108" t="s">
        <v>54</v>
      </c>
      <c r="C37" s="109" t="s">
        <v>55</v>
      </c>
      <c r="D37" s="109"/>
      <c r="E37" s="109"/>
      <c r="F37" s="109"/>
      <c r="G37" s="110"/>
      <c r="H37" s="110"/>
      <c r="I37" s="110"/>
      <c r="J37" s="111" t="s">
        <v>56</v>
      </c>
    </row>
    <row r="38" spans="1:10" ht="25.5" customHeight="1" x14ac:dyDescent="0.2">
      <c r="A38" s="112"/>
      <c r="B38" s="113" t="s">
        <v>57</v>
      </c>
      <c r="C38" s="265" t="s">
        <v>58</v>
      </c>
      <c r="D38" s="265"/>
      <c r="E38" s="265"/>
      <c r="F38" s="266"/>
      <c r="G38" s="267"/>
      <c r="H38" s="267"/>
      <c r="I38" s="267"/>
      <c r="J38" s="114">
        <f>'SO 01 1 Pol'!F8+'SO 01 2 Pol'!F8+'SO 01 3 Pol'!F8+'SO 01 4 Pol'!F8</f>
        <v>0</v>
      </c>
    </row>
    <row r="39" spans="1:10" ht="25.5" customHeight="1" x14ac:dyDescent="0.2">
      <c r="A39" s="112"/>
      <c r="B39" s="112" t="s">
        <v>59</v>
      </c>
      <c r="C39" s="260" t="s">
        <v>60</v>
      </c>
      <c r="D39" s="260"/>
      <c r="E39" s="260"/>
      <c r="F39" s="261"/>
      <c r="G39" s="262"/>
      <c r="H39" s="262"/>
      <c r="I39" s="262"/>
      <c r="J39" s="115">
        <f>'SO 01 1 Pol'!F118+'SO 01 2 Pol'!F38+'SO 01 3 Pol'!F48+'SO 01 4 Pol'!F25</f>
        <v>0</v>
      </c>
    </row>
    <row r="40" spans="1:10" ht="25.5" customHeight="1" x14ac:dyDescent="0.2">
      <c r="A40" s="112"/>
      <c r="B40" s="112" t="s">
        <v>61</v>
      </c>
      <c r="C40" s="260" t="s">
        <v>62</v>
      </c>
      <c r="D40" s="260"/>
      <c r="E40" s="260"/>
      <c r="F40" s="261"/>
      <c r="G40" s="262"/>
      <c r="H40" s="262"/>
      <c r="I40" s="262"/>
      <c r="J40" s="115">
        <f>'SO 01 2 Pol'!F43</f>
        <v>0</v>
      </c>
    </row>
    <row r="41" spans="1:10" ht="25.5" customHeight="1" x14ac:dyDescent="0.2">
      <c r="A41" s="112"/>
      <c r="B41" s="112" t="s">
        <v>63</v>
      </c>
      <c r="C41" s="260" t="s">
        <v>64</v>
      </c>
      <c r="D41" s="260"/>
      <c r="E41" s="260"/>
      <c r="F41" s="261"/>
      <c r="G41" s="262"/>
      <c r="H41" s="262"/>
      <c r="I41" s="262"/>
      <c r="J41" s="115">
        <f>'SO 01 3 Pol'!F61</f>
        <v>0</v>
      </c>
    </row>
    <row r="42" spans="1:10" ht="25.5" customHeight="1" x14ac:dyDescent="0.2">
      <c r="A42" s="112"/>
      <c r="B42" s="112" t="s">
        <v>65</v>
      </c>
      <c r="C42" s="260" t="s">
        <v>66</v>
      </c>
      <c r="D42" s="260"/>
      <c r="E42" s="260"/>
      <c r="F42" s="261"/>
      <c r="G42" s="262"/>
      <c r="H42" s="262"/>
      <c r="I42" s="262"/>
      <c r="J42" s="115">
        <f>'SO 01 1 Pol'!F125</f>
        <v>0</v>
      </c>
    </row>
    <row r="43" spans="1:10" ht="25.5" customHeight="1" x14ac:dyDescent="0.2">
      <c r="A43" s="112"/>
      <c r="B43" s="112" t="s">
        <v>67</v>
      </c>
      <c r="C43" s="260" t="s">
        <v>68</v>
      </c>
      <c r="D43" s="260"/>
      <c r="E43" s="260"/>
      <c r="F43" s="261"/>
      <c r="G43" s="262"/>
      <c r="H43" s="262"/>
      <c r="I43" s="262"/>
      <c r="J43" s="115">
        <f>'SO 01 1 Pol'!F133</f>
        <v>0</v>
      </c>
    </row>
    <row r="44" spans="1:10" ht="25.5" customHeight="1" x14ac:dyDescent="0.2">
      <c r="A44" s="112"/>
      <c r="B44" s="112" t="s">
        <v>69</v>
      </c>
      <c r="C44" s="260" t="s">
        <v>70</v>
      </c>
      <c r="D44" s="260"/>
      <c r="E44" s="260"/>
      <c r="F44" s="261"/>
      <c r="G44" s="262"/>
      <c r="H44" s="262"/>
      <c r="I44" s="262"/>
      <c r="J44" s="115">
        <f>'SO 01 3 Pol'!F66</f>
        <v>0</v>
      </c>
    </row>
    <row r="45" spans="1:10" ht="25.5" customHeight="1" x14ac:dyDescent="0.2">
      <c r="A45" s="112"/>
      <c r="B45" s="112" t="s">
        <v>71</v>
      </c>
      <c r="C45" s="260" t="s">
        <v>72</v>
      </c>
      <c r="D45" s="260"/>
      <c r="E45" s="260"/>
      <c r="F45" s="261"/>
      <c r="G45" s="262"/>
      <c r="H45" s="262"/>
      <c r="I45" s="262"/>
      <c r="J45" s="115">
        <f>'SO 01 4 Pol'!F45</f>
        <v>0</v>
      </c>
    </row>
    <row r="46" spans="1:10" ht="25.5" customHeight="1" x14ac:dyDescent="0.2">
      <c r="A46" s="112"/>
      <c r="B46" s="112" t="s">
        <v>73</v>
      </c>
      <c r="C46" s="260" t="s">
        <v>74</v>
      </c>
      <c r="D46" s="260"/>
      <c r="E46" s="260"/>
      <c r="F46" s="261"/>
      <c r="G46" s="262"/>
      <c r="H46" s="262"/>
      <c r="I46" s="262"/>
      <c r="J46" s="115">
        <f>'SO 01 1 Pol'!F138</f>
        <v>0</v>
      </c>
    </row>
    <row r="47" spans="1:10" ht="25.5" customHeight="1" x14ac:dyDescent="0.2">
      <c r="A47" s="112"/>
      <c r="B47" s="112" t="s">
        <v>75</v>
      </c>
      <c r="C47" s="260" t="s">
        <v>76</v>
      </c>
      <c r="D47" s="260"/>
      <c r="E47" s="260"/>
      <c r="F47" s="261"/>
      <c r="G47" s="262"/>
      <c r="H47" s="262"/>
      <c r="I47" s="262"/>
      <c r="J47" s="115">
        <f>'SO 01 1 Pol'!F148</f>
        <v>0</v>
      </c>
    </row>
    <row r="48" spans="1:10" ht="25.5" customHeight="1" x14ac:dyDescent="0.2">
      <c r="A48" s="112"/>
      <c r="B48" s="112" t="s">
        <v>77</v>
      </c>
      <c r="C48" s="260" t="s">
        <v>78</v>
      </c>
      <c r="D48" s="260"/>
      <c r="E48" s="260"/>
      <c r="F48" s="261"/>
      <c r="G48" s="262"/>
      <c r="H48" s="262"/>
      <c r="I48" s="262"/>
      <c r="J48" s="115">
        <f>'SO 01 1 Pol'!F155+'SO 01 2 Pol'!F64+'SO 01 3 Pol'!F88+'SO 01 4 Pol'!F54</f>
        <v>0</v>
      </c>
    </row>
    <row r="49" spans="1:10" ht="25.5" customHeight="1" x14ac:dyDescent="0.2">
      <c r="A49" s="112"/>
      <c r="B49" s="112" t="s">
        <v>79</v>
      </c>
      <c r="C49" s="260" t="s">
        <v>80</v>
      </c>
      <c r="D49" s="260"/>
      <c r="E49" s="260"/>
      <c r="F49" s="261"/>
      <c r="G49" s="262"/>
      <c r="H49" s="262"/>
      <c r="I49" s="262"/>
      <c r="J49" s="115">
        <f>'ON a VN 1 Naklady'!F8</f>
        <v>0</v>
      </c>
    </row>
    <row r="50" spans="1:10" ht="25.5" customHeight="1" x14ac:dyDescent="0.2">
      <c r="A50" s="112"/>
      <c r="B50" s="116" t="s">
        <v>81</v>
      </c>
      <c r="C50" s="268" t="s">
        <v>82</v>
      </c>
      <c r="D50" s="268"/>
      <c r="E50" s="268"/>
      <c r="F50" s="269"/>
      <c r="G50" s="270"/>
      <c r="H50" s="270"/>
      <c r="I50" s="270"/>
      <c r="J50" s="117">
        <f>'ON a VN 1 Naklady'!F14</f>
        <v>0</v>
      </c>
    </row>
    <row r="51" spans="1:10" ht="25.5" customHeight="1" x14ac:dyDescent="0.2">
      <c r="A51" s="118"/>
      <c r="B51" s="119" t="s">
        <v>83</v>
      </c>
      <c r="C51" s="120"/>
      <c r="D51" s="120"/>
      <c r="E51" s="120"/>
      <c r="F51" s="121"/>
      <c r="G51" s="122"/>
      <c r="H51" s="122"/>
      <c r="I51" s="122"/>
      <c r="J51" s="123">
        <f>SUM(J38:J50)</f>
        <v>0</v>
      </c>
    </row>
    <row r="52" spans="1:10" x14ac:dyDescent="0.2">
      <c r="A52" s="88"/>
      <c r="B52" s="88"/>
      <c r="C52" s="88"/>
      <c r="D52" s="88"/>
      <c r="E52" s="88"/>
      <c r="F52" s="88"/>
      <c r="G52" s="89"/>
      <c r="H52" s="88"/>
      <c r="I52" s="89"/>
      <c r="J52" s="90"/>
    </row>
    <row r="53" spans="1:10" x14ac:dyDescent="0.2">
      <c r="A53" s="88"/>
      <c r="B53" s="88"/>
      <c r="C53" s="88"/>
      <c r="D53" s="88"/>
      <c r="E53" s="88"/>
      <c r="F53" s="88"/>
      <c r="G53" s="89"/>
      <c r="H53" s="88"/>
      <c r="I53" s="89"/>
      <c r="J53" s="90"/>
    </row>
    <row r="54" spans="1:10" x14ac:dyDescent="0.2">
      <c r="A54" s="88"/>
      <c r="B54" s="88"/>
      <c r="C54" s="88"/>
      <c r="D54" s="88"/>
      <c r="E54" s="88"/>
      <c r="F54" s="88"/>
      <c r="G54" s="89"/>
      <c r="H54" s="88"/>
      <c r="I54" s="89"/>
      <c r="J54" s="90"/>
    </row>
  </sheetData>
  <sheetProtection algorithmName="SHA-512" hashValue="LKfz+AjHXgr5j8zskDEhwVsEKswH21kKzihitRuvz2urwx5LKCXiS1pGdYxTltLcydR1k+XjGj3pBiOAdMVOlA==" saltValue="B4WorjKGo6H9XzCYintMQg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4">
    <mergeCell ref="C49:I49"/>
    <mergeCell ref="C50:I50"/>
    <mergeCell ref="C43:I43"/>
    <mergeCell ref="C44:I44"/>
    <mergeCell ref="C45:I45"/>
    <mergeCell ref="C46:I46"/>
    <mergeCell ref="C47:I47"/>
    <mergeCell ref="C48:I48"/>
    <mergeCell ref="C42:I42"/>
    <mergeCell ref="B26:E26"/>
    <mergeCell ref="C38:I38"/>
    <mergeCell ref="C39:I39"/>
    <mergeCell ref="C40:I40"/>
    <mergeCell ref="C41:I41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20161220AA</v>
      </c>
      <c r="C1" s="31" t="str">
        <f>Stavba!NazevStavby</f>
        <v>Krásné - víceúčelová sportovní plocha</v>
      </c>
      <c r="D1" s="31"/>
      <c r="E1" s="31"/>
      <c r="F1" s="31"/>
      <c r="G1" s="24"/>
      <c r="H1" s="33"/>
    </row>
    <row r="2" spans="1:8" ht="13.5" thickBot="1" x14ac:dyDescent="0.25">
      <c r="A2" s="25" t="s">
        <v>27</v>
      </c>
      <c r="B2" s="30"/>
      <c r="C2" s="272"/>
      <c r="D2" s="272"/>
      <c r="E2" s="272"/>
      <c r="F2" s="272"/>
      <c r="G2" s="26" t="s">
        <v>15</v>
      </c>
      <c r="H2" s="34"/>
    </row>
    <row r="3" spans="1:8" ht="13.5" thickTop="1" x14ac:dyDescent="0.2"/>
    <row r="4" spans="1:8" ht="18" x14ac:dyDescent="0.25">
      <c r="A4" s="271" t="s">
        <v>16</v>
      </c>
      <c r="B4" s="271"/>
      <c r="C4" s="271"/>
      <c r="D4" s="271"/>
      <c r="E4" s="271"/>
      <c r="F4" s="271"/>
      <c r="G4" s="271"/>
      <c r="H4" s="271"/>
    </row>
    <row r="6" spans="1:8" ht="15.75" x14ac:dyDescent="0.25">
      <c r="A6" s="32" t="s">
        <v>24</v>
      </c>
      <c r="B6" s="29">
        <f>B2</f>
        <v>0</v>
      </c>
    </row>
    <row r="7" spans="1:8" ht="15.75" x14ac:dyDescent="0.25">
      <c r="B7" s="273">
        <f>C2</f>
        <v>0</v>
      </c>
      <c r="C7" s="274"/>
      <c r="D7" s="274"/>
      <c r="E7" s="274"/>
      <c r="F7" s="274"/>
      <c r="G7" s="274"/>
    </row>
    <row r="9" spans="1:8" s="32" customFormat="1" ht="12.75" customHeight="1" x14ac:dyDescent="0.2">
      <c r="A9" s="32" t="s">
        <v>26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Tf8zLmZFrLwgBM1IgKfzEJr9iDPm5OkPZo1cCCj4bA0BY/XUXOFAbuTpCc5Zkh1MIZVEal1V4IbTjP61R3cbNA==" saltValue="4b8DiA5zp6DrvGW9Se9AWA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275" t="s">
        <v>28</v>
      </c>
      <c r="B1" s="275"/>
      <c r="C1" s="276"/>
      <c r="D1" s="275"/>
      <c r="E1" s="275"/>
      <c r="F1" s="275"/>
      <c r="G1" s="275"/>
    </row>
    <row r="2" spans="1:7" ht="13.5" thickTop="1" x14ac:dyDescent="0.2">
      <c r="A2" s="55" t="s">
        <v>29</v>
      </c>
      <c r="B2" s="56"/>
      <c r="C2" s="277"/>
      <c r="D2" s="277"/>
      <c r="E2" s="277"/>
      <c r="F2" s="277"/>
      <c r="G2" s="278"/>
    </row>
    <row r="3" spans="1:7" x14ac:dyDescent="0.2">
      <c r="A3" s="57" t="s">
        <v>30</v>
      </c>
      <c r="B3" s="58"/>
      <c r="C3" s="279"/>
      <c r="D3" s="279"/>
      <c r="E3" s="279"/>
      <c r="F3" s="279"/>
      <c r="G3" s="280"/>
    </row>
    <row r="4" spans="1:7" ht="13.5" thickBot="1" x14ac:dyDescent="0.25">
      <c r="A4" s="59" t="s">
        <v>31</v>
      </c>
      <c r="B4" s="60"/>
      <c r="C4" s="281"/>
      <c r="D4" s="281"/>
      <c r="E4" s="281"/>
      <c r="F4" s="281"/>
      <c r="G4" s="282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32</v>
      </c>
      <c r="B6" s="65" t="s">
        <v>33</v>
      </c>
      <c r="C6" s="66" t="s">
        <v>34</v>
      </c>
      <c r="D6" s="67" t="s">
        <v>35</v>
      </c>
      <c r="E6" s="68" t="s">
        <v>36</v>
      </c>
      <c r="F6" s="69" t="s">
        <v>37</v>
      </c>
      <c r="G6" s="70" t="s">
        <v>38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algorithmName="SHA-512" hashValue="m4uxB4Wo+BggZcYp9FLCUpjYKPdI9zsKQkidGutb2QpLX1Asa9I+hV6q2Smiy2cqDgUTmgXt2UucXuEYEcitHg==" saltValue="MsTjTBktebv8+TkIbCRhXQ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/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140625" customWidth="1"/>
  </cols>
  <sheetData>
    <row r="1" spans="1:15" ht="13.9" customHeight="1" thickTop="1" x14ac:dyDescent="0.2">
      <c r="A1" s="23" t="s">
        <v>1</v>
      </c>
      <c r="B1" s="28" t="str">
        <f>Stavba!CisloStavby</f>
        <v>20161220AA</v>
      </c>
      <c r="C1" s="31" t="str">
        <f>Stavba!NazevStavby</f>
        <v>Krásné - víceúčelová sportovní plocha</v>
      </c>
      <c r="D1" s="31"/>
      <c r="E1" s="31"/>
      <c r="F1" s="31"/>
      <c r="G1" s="24"/>
      <c r="H1" s="33"/>
    </row>
    <row r="2" spans="1:15" ht="13.9" customHeight="1" thickBot="1" x14ac:dyDescent="0.25">
      <c r="A2" s="25" t="s">
        <v>27</v>
      </c>
      <c r="B2" s="124" t="s">
        <v>48</v>
      </c>
      <c r="C2" s="283" t="s">
        <v>47</v>
      </c>
      <c r="D2" s="272"/>
      <c r="E2" s="272"/>
      <c r="F2" s="272"/>
      <c r="G2" s="26" t="s">
        <v>15</v>
      </c>
      <c r="H2" s="34"/>
      <c r="O2" s="8" t="s">
        <v>84</v>
      </c>
    </row>
    <row r="3" spans="1:15" ht="13.9" customHeight="1" thickTop="1" x14ac:dyDescent="0.2">
      <c r="H3" s="35"/>
    </row>
    <row r="4" spans="1:15" ht="17.45" customHeight="1" x14ac:dyDescent="0.25">
      <c r="A4" s="271" t="s">
        <v>16</v>
      </c>
      <c r="B4" s="271"/>
      <c r="C4" s="271"/>
      <c r="D4" s="271"/>
      <c r="E4" s="271"/>
      <c r="F4" s="271"/>
      <c r="G4" s="271"/>
      <c r="H4" s="271"/>
    </row>
    <row r="5" spans="1:15" ht="13.15" customHeight="1" x14ac:dyDescent="0.2">
      <c r="H5" s="35"/>
    </row>
    <row r="6" spans="1:15" ht="15.6" customHeight="1" x14ac:dyDescent="0.25">
      <c r="A6" s="32" t="s">
        <v>24</v>
      </c>
      <c r="B6" s="29" t="str">
        <f>B2</f>
        <v>ON a VN</v>
      </c>
      <c r="H6" s="35"/>
    </row>
    <row r="7" spans="1:15" ht="15.6" customHeight="1" x14ac:dyDescent="0.25">
      <c r="B7" s="273" t="str">
        <f>C2</f>
        <v>Ostatní a vedlejší náklady</v>
      </c>
      <c r="C7" s="274"/>
      <c r="D7" s="274"/>
      <c r="E7" s="274"/>
      <c r="F7" s="274"/>
      <c r="G7" s="274"/>
      <c r="H7" s="35"/>
    </row>
    <row r="8" spans="1:15" ht="13.15" customHeight="1" x14ac:dyDescent="0.2">
      <c r="H8" s="35"/>
    </row>
    <row r="9" spans="1:15" ht="12.75" customHeight="1" x14ac:dyDescent="0.2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85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25" t="s">
        <v>86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87</v>
      </c>
      <c r="B17" s="134"/>
      <c r="C17" s="135"/>
      <c r="D17" s="135"/>
      <c r="E17" s="135"/>
      <c r="F17" s="135"/>
      <c r="G17" s="136"/>
      <c r="H17" s="137" t="s">
        <v>88</v>
      </c>
      <c r="I17" s="32"/>
      <c r="J17" s="32"/>
    </row>
    <row r="18" spans="1:55" ht="12.75" customHeight="1" x14ac:dyDescent="0.2">
      <c r="A18" s="131" t="s">
        <v>57</v>
      </c>
      <c r="B18" s="129" t="s">
        <v>47</v>
      </c>
      <c r="C18" s="128"/>
      <c r="D18" s="128"/>
      <c r="E18" s="128"/>
      <c r="F18" s="128"/>
      <c r="G18" s="130"/>
      <c r="H18" s="132">
        <f>'ON a VN 1 Naklady'!G21</f>
        <v>0</v>
      </c>
      <c r="I18" s="32"/>
      <c r="J18" s="32"/>
      <c r="O18">
        <f>'ON a VN 1 Naklady'!AN6</f>
        <v>0</v>
      </c>
      <c r="P18">
        <f>'ON a VN 1 Naklady'!AO6</f>
        <v>0</v>
      </c>
    </row>
    <row r="19" spans="1:55" ht="12.75" customHeight="1" thickBot="1" x14ac:dyDescent="0.25">
      <c r="A19" s="138"/>
      <c r="B19" s="139" t="s">
        <v>89</v>
      </c>
      <c r="C19" s="140"/>
      <c r="D19" s="141" t="str">
        <f>B2</f>
        <v>ON a VN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119</v>
      </c>
      <c r="B21" s="126"/>
      <c r="C21" s="126"/>
      <c r="D21" s="167" t="s">
        <v>57</v>
      </c>
      <c r="E21" s="284" t="s">
        <v>47</v>
      </c>
      <c r="F21" s="284"/>
      <c r="G21" s="284"/>
      <c r="H21" s="284"/>
      <c r="I21" s="32"/>
      <c r="J21" s="32"/>
      <c r="BC21" s="214" t="str">
        <f>E21</f>
        <v>Ostatní a vedlejší náklady</v>
      </c>
    </row>
    <row r="22" spans="1:55" ht="12.75" customHeight="1" x14ac:dyDescent="0.2">
      <c r="A22" s="133" t="s">
        <v>120</v>
      </c>
      <c r="B22" s="134"/>
      <c r="C22" s="135"/>
      <c r="D22" s="135"/>
      <c r="E22" s="135"/>
      <c r="F22" s="135"/>
      <c r="G22" s="136"/>
      <c r="H22" s="137" t="s">
        <v>88</v>
      </c>
      <c r="I22" s="32"/>
      <c r="J22" s="32"/>
    </row>
    <row r="23" spans="1:55" ht="12.75" customHeight="1" x14ac:dyDescent="0.2">
      <c r="A23" s="131" t="s">
        <v>79</v>
      </c>
      <c r="B23" s="129" t="s">
        <v>80</v>
      </c>
      <c r="C23" s="128"/>
      <c r="D23" s="128"/>
      <c r="E23" s="128"/>
      <c r="F23" s="128"/>
      <c r="G23" s="130"/>
      <c r="H23" s="215">
        <f>'ON a VN 1 Naklady'!F8</f>
        <v>0</v>
      </c>
      <c r="I23" s="32"/>
      <c r="J23" s="32"/>
    </row>
    <row r="24" spans="1:55" ht="12.75" customHeight="1" x14ac:dyDescent="0.2">
      <c r="A24" s="131" t="s">
        <v>81</v>
      </c>
      <c r="B24" s="129" t="s">
        <v>82</v>
      </c>
      <c r="C24" s="128"/>
      <c r="D24" s="128"/>
      <c r="E24" s="128"/>
      <c r="F24" s="128"/>
      <c r="G24" s="130"/>
      <c r="H24" s="215">
        <f>'ON a VN 1 Naklady'!F14</f>
        <v>0</v>
      </c>
      <c r="I24" s="32"/>
      <c r="J24" s="32"/>
    </row>
    <row r="25" spans="1:55" ht="12.75" customHeight="1" thickBot="1" x14ac:dyDescent="0.25">
      <c r="A25" s="138"/>
      <c r="B25" s="139" t="s">
        <v>121</v>
      </c>
      <c r="C25" s="140"/>
      <c r="D25" s="141" t="str">
        <f>D21</f>
        <v>1</v>
      </c>
      <c r="E25" s="140"/>
      <c r="F25" s="140"/>
      <c r="G25" s="142"/>
      <c r="H25" s="216">
        <f>SUM(H23:H24)</f>
        <v>0</v>
      </c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0cKWZZR7KbZRW/OxG53fF3mxIvHgRkrPwUmRVxqSn158yMemx9AW+28EV/HMtJvAr+W4Mz92In7+ivD1XbgRNw==" saltValue="h84DwIqHamawhjAbtj4+/w==" spinCount="100000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activeCell="D26" sqref="D26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290" t="s">
        <v>90</v>
      </c>
      <c r="B1" s="290"/>
      <c r="C1" s="291"/>
      <c r="D1" s="290"/>
      <c r="E1" s="290"/>
      <c r="F1" s="290"/>
      <c r="G1" s="290"/>
      <c r="AC1" t="s">
        <v>93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48</v>
      </c>
      <c r="C3" s="170" t="s">
        <v>47</v>
      </c>
      <c r="D3" s="146"/>
      <c r="E3" s="145"/>
      <c r="F3" s="145"/>
      <c r="G3" s="148"/>
      <c r="AC3" s="8" t="s">
        <v>84</v>
      </c>
    </row>
    <row r="4" spans="1:60" ht="13.5" thickBot="1" x14ac:dyDescent="0.25">
      <c r="A4" s="155" t="s">
        <v>31</v>
      </c>
      <c r="B4" s="156" t="s">
        <v>57</v>
      </c>
      <c r="C4" s="171" t="s">
        <v>47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27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5" t="s">
        <v>91</v>
      </c>
      <c r="I6" s="174" t="s">
        <v>92</v>
      </c>
      <c r="J6" s="54"/>
      <c r="AN6">
        <f>SUMIF(AM8:AM21,AN5,G8:G21)</f>
        <v>0</v>
      </c>
      <c r="AO6">
        <f>SUMIF(AM8:AM21,AO5,G8:G21)</f>
        <v>0</v>
      </c>
    </row>
    <row r="7" spans="1:60" x14ac:dyDescent="0.2">
      <c r="A7" s="206"/>
      <c r="B7" s="207" t="s">
        <v>94</v>
      </c>
      <c r="C7" s="292" t="s">
        <v>95</v>
      </c>
      <c r="D7" s="293"/>
      <c r="E7" s="294"/>
      <c r="F7" s="295"/>
      <c r="G7" s="295"/>
      <c r="H7" s="208"/>
      <c r="I7" s="209"/>
    </row>
    <row r="8" spans="1:60" x14ac:dyDescent="0.2">
      <c r="A8" s="200" t="s">
        <v>96</v>
      </c>
      <c r="B8" s="175" t="s">
        <v>79</v>
      </c>
      <c r="C8" s="196" t="s">
        <v>80</v>
      </c>
      <c r="D8" s="179"/>
      <c r="E8" s="182"/>
      <c r="F8" s="296">
        <f>SUM(G9:G13)</f>
        <v>0</v>
      </c>
      <c r="G8" s="297"/>
      <c r="H8" s="185"/>
      <c r="I8" s="203"/>
      <c r="AE8" t="s">
        <v>97</v>
      </c>
    </row>
    <row r="9" spans="1:60" outlineLevel="1" x14ac:dyDescent="0.2">
      <c r="A9" s="201">
        <v>1</v>
      </c>
      <c r="B9" s="176" t="s">
        <v>98</v>
      </c>
      <c r="C9" s="197" t="s">
        <v>99</v>
      </c>
      <c r="D9" s="180" t="s">
        <v>100</v>
      </c>
      <c r="E9" s="183">
        <v>1</v>
      </c>
      <c r="F9" s="186"/>
      <c r="G9" s="187">
        <f>ROUND(E9*F9,2)</f>
        <v>0</v>
      </c>
      <c r="H9" s="188"/>
      <c r="I9" s="204" t="s">
        <v>101</v>
      </c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 t="s">
        <v>102</v>
      </c>
      <c r="AF9" s="165" t="s">
        <v>103</v>
      </c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201">
        <v>2</v>
      </c>
      <c r="B10" s="176" t="s">
        <v>104</v>
      </c>
      <c r="C10" s="197" t="s">
        <v>105</v>
      </c>
      <c r="D10" s="180" t="s">
        <v>100</v>
      </c>
      <c r="E10" s="183">
        <v>1</v>
      </c>
      <c r="F10" s="186"/>
      <c r="G10" s="187">
        <f>ROUND(E10*F10,2)</f>
        <v>0</v>
      </c>
      <c r="H10" s="188"/>
      <c r="I10" s="204" t="s">
        <v>101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 t="s">
        <v>102</v>
      </c>
      <c r="AF10" s="165" t="s">
        <v>103</v>
      </c>
      <c r="AG10" s="165"/>
      <c r="AH10" s="165"/>
      <c r="AI10" s="165"/>
      <c r="AJ10" s="165"/>
      <c r="AK10" s="165"/>
      <c r="AL10" s="165"/>
      <c r="AM10" s="165">
        <v>21</v>
      </c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2"/>
      <c r="B11" s="177"/>
      <c r="C11" s="298" t="s">
        <v>106</v>
      </c>
      <c r="D11" s="299"/>
      <c r="E11" s="300"/>
      <c r="F11" s="301"/>
      <c r="G11" s="302"/>
      <c r="H11" s="188"/>
      <c r="I11" s="204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8" t="str">
        <f>C11</f>
        <v>Veškeré náklady spojené s vybudováním, provozem a odstraněním zařízení staveniště.</v>
      </c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1">
        <v>3</v>
      </c>
      <c r="B12" s="176" t="s">
        <v>107</v>
      </c>
      <c r="C12" s="197" t="s">
        <v>108</v>
      </c>
      <c r="D12" s="180" t="s">
        <v>100</v>
      </c>
      <c r="E12" s="183">
        <v>1</v>
      </c>
      <c r="F12" s="186"/>
      <c r="G12" s="187">
        <f>ROUND(E12*F12,2)</f>
        <v>0</v>
      </c>
      <c r="H12" s="188"/>
      <c r="I12" s="204" t="s">
        <v>101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 t="s">
        <v>102</v>
      </c>
      <c r="AF12" s="165" t="s">
        <v>103</v>
      </c>
      <c r="AG12" s="165"/>
      <c r="AH12" s="165"/>
      <c r="AI12" s="165"/>
      <c r="AJ12" s="165"/>
      <c r="AK12" s="165"/>
      <c r="AL12" s="165"/>
      <c r="AM12" s="165">
        <v>21</v>
      </c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1">
        <v>4</v>
      </c>
      <c r="B13" s="176" t="s">
        <v>109</v>
      </c>
      <c r="C13" s="197" t="s">
        <v>110</v>
      </c>
      <c r="D13" s="180" t="s">
        <v>100</v>
      </c>
      <c r="E13" s="183">
        <v>1</v>
      </c>
      <c r="F13" s="186"/>
      <c r="G13" s="187">
        <f>ROUND(E13*F13,2)</f>
        <v>0</v>
      </c>
      <c r="H13" s="188"/>
      <c r="I13" s="204" t="s">
        <v>101</v>
      </c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 t="s">
        <v>102</v>
      </c>
      <c r="AF13" s="165" t="s">
        <v>103</v>
      </c>
      <c r="AG13" s="165"/>
      <c r="AH13" s="165"/>
      <c r="AI13" s="165"/>
      <c r="AJ13" s="165"/>
      <c r="AK13" s="165"/>
      <c r="AL13" s="165"/>
      <c r="AM13" s="165">
        <v>21</v>
      </c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x14ac:dyDescent="0.2">
      <c r="A14" s="200" t="s">
        <v>96</v>
      </c>
      <c r="B14" s="175" t="s">
        <v>81</v>
      </c>
      <c r="C14" s="196" t="s">
        <v>82</v>
      </c>
      <c r="D14" s="179"/>
      <c r="E14" s="182"/>
      <c r="F14" s="303">
        <f>SUM(G15:G18)</f>
        <v>0</v>
      </c>
      <c r="G14" s="304"/>
      <c r="H14" s="185"/>
      <c r="I14" s="203"/>
      <c r="AE14" t="s">
        <v>97</v>
      </c>
    </row>
    <row r="15" spans="1:60" outlineLevel="1" x14ac:dyDescent="0.2">
      <c r="A15" s="201">
        <v>5</v>
      </c>
      <c r="B15" s="176" t="s">
        <v>111</v>
      </c>
      <c r="C15" s="197" t="s">
        <v>112</v>
      </c>
      <c r="D15" s="180" t="s">
        <v>100</v>
      </c>
      <c r="E15" s="183">
        <v>1</v>
      </c>
      <c r="F15" s="186"/>
      <c r="G15" s="187">
        <f>ROUND(E15*F15,2)</f>
        <v>0</v>
      </c>
      <c r="H15" s="188"/>
      <c r="I15" s="204" t="s">
        <v>101</v>
      </c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 t="s">
        <v>102</v>
      </c>
      <c r="AF15" s="165" t="s">
        <v>103</v>
      </c>
      <c r="AG15" s="165"/>
      <c r="AH15" s="165"/>
      <c r="AI15" s="165"/>
      <c r="AJ15" s="165"/>
      <c r="AK15" s="165"/>
      <c r="AL15" s="165"/>
      <c r="AM15" s="165">
        <v>21</v>
      </c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2"/>
      <c r="B16" s="177"/>
      <c r="C16" s="298" t="s">
        <v>113</v>
      </c>
      <c r="D16" s="299"/>
      <c r="E16" s="300"/>
      <c r="F16" s="301"/>
      <c r="G16" s="302"/>
      <c r="H16" s="188"/>
      <c r="I16" s="204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8" t="str">
        <f>C16</f>
        <v>8 x statická zkouška na pláni</v>
      </c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1">
        <v>6</v>
      </c>
      <c r="B17" s="176" t="s">
        <v>114</v>
      </c>
      <c r="C17" s="197" t="s">
        <v>115</v>
      </c>
      <c r="D17" s="180" t="s">
        <v>100</v>
      </c>
      <c r="E17" s="183">
        <v>1</v>
      </c>
      <c r="F17" s="186"/>
      <c r="G17" s="187">
        <f>ROUND(E17*F17,2)</f>
        <v>0</v>
      </c>
      <c r="H17" s="188"/>
      <c r="I17" s="204" t="s">
        <v>101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 t="s">
        <v>102</v>
      </c>
      <c r="AF17" s="165" t="s">
        <v>103</v>
      </c>
      <c r="AG17" s="165"/>
      <c r="AH17" s="165"/>
      <c r="AI17" s="165"/>
      <c r="AJ17" s="165"/>
      <c r="AK17" s="165"/>
      <c r="AL17" s="165"/>
      <c r="AM17" s="165">
        <v>21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ht="13.5" outlineLevel="1" thickBot="1" x14ac:dyDescent="0.25">
      <c r="A18" s="210"/>
      <c r="B18" s="211"/>
      <c r="C18" s="285" t="s">
        <v>116</v>
      </c>
      <c r="D18" s="286"/>
      <c r="E18" s="287"/>
      <c r="F18" s="288"/>
      <c r="G18" s="289"/>
      <c r="H18" s="212"/>
      <c r="I18" s="213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8" t="str">
        <f>C18</f>
        <v>Náklady na provedení skutečného zaměření stavby v rozsahu nezbytném pro zápis změny do katastru nemovitostí.</v>
      </c>
      <c r="BB18" s="165"/>
      <c r="BC18" s="165"/>
      <c r="BD18" s="165"/>
      <c r="BE18" s="165"/>
      <c r="BF18" s="165"/>
      <c r="BG18" s="165"/>
      <c r="BH18" s="165"/>
    </row>
    <row r="19" spans="1:60" x14ac:dyDescent="0.2">
      <c r="A19" s="166"/>
      <c r="B19" s="178" t="s">
        <v>117</v>
      </c>
      <c r="C19" s="198" t="s">
        <v>117</v>
      </c>
      <c r="D19" s="181"/>
      <c r="E19" s="184"/>
      <c r="F19" s="189"/>
      <c r="G19" s="189"/>
      <c r="H19" s="190"/>
      <c r="I19" s="189"/>
    </row>
    <row r="20" spans="1:60" hidden="1" x14ac:dyDescent="0.2">
      <c r="C20" s="80"/>
      <c r="D20" s="144"/>
    </row>
    <row r="21" spans="1:60" ht="13.5" hidden="1" thickBot="1" x14ac:dyDescent="0.25">
      <c r="A21" s="191"/>
      <c r="B21" s="192" t="s">
        <v>118</v>
      </c>
      <c r="C21" s="199"/>
      <c r="D21" s="193"/>
      <c r="E21" s="194"/>
      <c r="F21" s="194"/>
      <c r="G21" s="195">
        <f>F8+F14</f>
        <v>0</v>
      </c>
    </row>
    <row r="22" spans="1:60" x14ac:dyDescent="0.2">
      <c r="D22" s="144"/>
    </row>
    <row r="23" spans="1:60" x14ac:dyDescent="0.2">
      <c r="D23" s="144"/>
    </row>
    <row r="24" spans="1:60" x14ac:dyDescent="0.2">
      <c r="D24" s="144"/>
    </row>
    <row r="25" spans="1:60" x14ac:dyDescent="0.2">
      <c r="D25" s="144"/>
    </row>
    <row r="26" spans="1:60" x14ac:dyDescent="0.2">
      <c r="D26" s="144"/>
    </row>
    <row r="27" spans="1:60" x14ac:dyDescent="0.2">
      <c r="D27" s="144"/>
    </row>
    <row r="28" spans="1:60" x14ac:dyDescent="0.2">
      <c r="D28" s="144"/>
    </row>
    <row r="29" spans="1:60" x14ac:dyDescent="0.2">
      <c r="D29" s="144"/>
    </row>
    <row r="30" spans="1:60" x14ac:dyDescent="0.2">
      <c r="D30" s="144"/>
    </row>
    <row r="31" spans="1:60" x14ac:dyDescent="0.2">
      <c r="D31" s="144"/>
    </row>
    <row r="32" spans="1:60" x14ac:dyDescent="0.2">
      <c r="D32" s="144"/>
    </row>
    <row r="33" spans="4:4" x14ac:dyDescent="0.2">
      <c r="D33" s="144"/>
    </row>
    <row r="34" spans="4:4" x14ac:dyDescent="0.2">
      <c r="D34" s="144"/>
    </row>
    <row r="35" spans="4:4" x14ac:dyDescent="0.2">
      <c r="D35" s="144"/>
    </row>
    <row r="36" spans="4:4" x14ac:dyDescent="0.2">
      <c r="D36" s="144"/>
    </row>
    <row r="37" spans="4:4" x14ac:dyDescent="0.2">
      <c r="D37" s="144"/>
    </row>
    <row r="38" spans="4:4" x14ac:dyDescent="0.2">
      <c r="D38" s="144"/>
    </row>
    <row r="39" spans="4:4" x14ac:dyDescent="0.2">
      <c r="D39" s="144"/>
    </row>
    <row r="40" spans="4:4" x14ac:dyDescent="0.2">
      <c r="D40" s="144"/>
    </row>
    <row r="41" spans="4:4" x14ac:dyDescent="0.2">
      <c r="D41" s="144"/>
    </row>
    <row r="42" spans="4:4" x14ac:dyDescent="0.2">
      <c r="D42" s="144"/>
    </row>
    <row r="43" spans="4:4" x14ac:dyDescent="0.2">
      <c r="D43" s="144"/>
    </row>
    <row r="44" spans="4:4" x14ac:dyDescent="0.2">
      <c r="D44" s="144"/>
    </row>
    <row r="45" spans="4:4" x14ac:dyDescent="0.2">
      <c r="D45" s="144"/>
    </row>
    <row r="46" spans="4:4" x14ac:dyDescent="0.2">
      <c r="D46" s="144"/>
    </row>
    <row r="47" spans="4:4" x14ac:dyDescent="0.2">
      <c r="D47" s="144"/>
    </row>
    <row r="48" spans="4:4" x14ac:dyDescent="0.2">
      <c r="D48" s="144"/>
    </row>
    <row r="49" spans="4:4" x14ac:dyDescent="0.2">
      <c r="D49" s="144"/>
    </row>
    <row r="50" spans="4:4" x14ac:dyDescent="0.2">
      <c r="D50" s="144"/>
    </row>
    <row r="51" spans="4:4" x14ac:dyDescent="0.2">
      <c r="D51" s="144"/>
    </row>
    <row r="52" spans="4:4" x14ac:dyDescent="0.2">
      <c r="D52" s="144"/>
    </row>
    <row r="53" spans="4:4" x14ac:dyDescent="0.2">
      <c r="D53" s="144"/>
    </row>
    <row r="54" spans="4:4" x14ac:dyDescent="0.2">
      <c r="D54" s="144"/>
    </row>
    <row r="55" spans="4:4" x14ac:dyDescent="0.2">
      <c r="D55" s="144"/>
    </row>
    <row r="56" spans="4:4" x14ac:dyDescent="0.2">
      <c r="D56" s="144"/>
    </row>
    <row r="57" spans="4:4" x14ac:dyDescent="0.2">
      <c r="D57" s="144"/>
    </row>
    <row r="58" spans="4:4" x14ac:dyDescent="0.2">
      <c r="D58" s="144"/>
    </row>
    <row r="59" spans="4:4" x14ac:dyDescent="0.2">
      <c r="D59" s="144"/>
    </row>
    <row r="60" spans="4:4" x14ac:dyDescent="0.2">
      <c r="D60" s="144"/>
    </row>
    <row r="61" spans="4:4" x14ac:dyDescent="0.2">
      <c r="D61" s="144"/>
    </row>
    <row r="62" spans="4:4" x14ac:dyDescent="0.2">
      <c r="D62" s="144"/>
    </row>
    <row r="63" spans="4:4" x14ac:dyDescent="0.2">
      <c r="D63" s="144"/>
    </row>
    <row r="64" spans="4:4" x14ac:dyDescent="0.2">
      <c r="D64" s="144"/>
    </row>
    <row r="65" spans="4:4" x14ac:dyDescent="0.2">
      <c r="D65" s="144"/>
    </row>
    <row r="66" spans="4:4" x14ac:dyDescent="0.2">
      <c r="D66" s="144"/>
    </row>
    <row r="67" spans="4:4" x14ac:dyDescent="0.2">
      <c r="D67" s="144"/>
    </row>
    <row r="68" spans="4:4" x14ac:dyDescent="0.2">
      <c r="D68" s="144"/>
    </row>
    <row r="69" spans="4:4" x14ac:dyDescent="0.2">
      <c r="D69" s="144"/>
    </row>
    <row r="70" spans="4:4" x14ac:dyDescent="0.2">
      <c r="D70" s="144"/>
    </row>
    <row r="71" spans="4:4" x14ac:dyDescent="0.2">
      <c r="D71" s="144"/>
    </row>
    <row r="72" spans="4:4" x14ac:dyDescent="0.2">
      <c r="D72" s="144"/>
    </row>
    <row r="73" spans="4:4" x14ac:dyDescent="0.2">
      <c r="D73" s="144"/>
    </row>
    <row r="74" spans="4:4" x14ac:dyDescent="0.2">
      <c r="D74" s="144"/>
    </row>
    <row r="75" spans="4:4" x14ac:dyDescent="0.2">
      <c r="D75" s="144"/>
    </row>
    <row r="76" spans="4:4" x14ac:dyDescent="0.2">
      <c r="D76" s="144"/>
    </row>
    <row r="77" spans="4:4" x14ac:dyDescent="0.2">
      <c r="D77" s="144"/>
    </row>
    <row r="78" spans="4:4" x14ac:dyDescent="0.2">
      <c r="D78" s="144"/>
    </row>
    <row r="79" spans="4:4" x14ac:dyDescent="0.2">
      <c r="D79" s="144"/>
    </row>
    <row r="80" spans="4:4" x14ac:dyDescent="0.2">
      <c r="D80" s="144"/>
    </row>
    <row r="81" spans="4:4" x14ac:dyDescent="0.2">
      <c r="D81" s="144"/>
    </row>
    <row r="82" spans="4:4" x14ac:dyDescent="0.2">
      <c r="D82" s="144"/>
    </row>
    <row r="83" spans="4:4" x14ac:dyDescent="0.2">
      <c r="D83" s="144"/>
    </row>
    <row r="84" spans="4:4" x14ac:dyDescent="0.2">
      <c r="D84" s="144"/>
    </row>
    <row r="85" spans="4:4" x14ac:dyDescent="0.2">
      <c r="D85" s="144"/>
    </row>
    <row r="86" spans="4:4" x14ac:dyDescent="0.2">
      <c r="D86" s="144"/>
    </row>
    <row r="87" spans="4:4" x14ac:dyDescent="0.2">
      <c r="D87" s="144"/>
    </row>
    <row r="88" spans="4:4" x14ac:dyDescent="0.2">
      <c r="D88" s="144"/>
    </row>
    <row r="89" spans="4:4" x14ac:dyDescent="0.2">
      <c r="D89" s="144"/>
    </row>
    <row r="90" spans="4:4" x14ac:dyDescent="0.2">
      <c r="D90" s="144"/>
    </row>
    <row r="91" spans="4:4" x14ac:dyDescent="0.2">
      <c r="D91" s="144"/>
    </row>
    <row r="92" spans="4:4" x14ac:dyDescent="0.2">
      <c r="D92" s="144"/>
    </row>
    <row r="93" spans="4:4" x14ac:dyDescent="0.2">
      <c r="D93" s="144"/>
    </row>
    <row r="94" spans="4:4" x14ac:dyDescent="0.2">
      <c r="D94" s="144"/>
    </row>
    <row r="95" spans="4:4" x14ac:dyDescent="0.2">
      <c r="D95" s="144"/>
    </row>
    <row r="96" spans="4:4" x14ac:dyDescent="0.2">
      <c r="D96" s="144"/>
    </row>
    <row r="97" spans="4:4" x14ac:dyDescent="0.2">
      <c r="D97" s="144"/>
    </row>
    <row r="98" spans="4:4" x14ac:dyDescent="0.2">
      <c r="D98" s="144"/>
    </row>
    <row r="99" spans="4:4" x14ac:dyDescent="0.2">
      <c r="D99" s="144"/>
    </row>
    <row r="100" spans="4:4" x14ac:dyDescent="0.2">
      <c r="D100" s="144"/>
    </row>
    <row r="101" spans="4:4" x14ac:dyDescent="0.2">
      <c r="D101" s="144"/>
    </row>
    <row r="102" spans="4:4" x14ac:dyDescent="0.2">
      <c r="D102" s="144"/>
    </row>
    <row r="103" spans="4:4" x14ac:dyDescent="0.2">
      <c r="D103" s="144"/>
    </row>
    <row r="104" spans="4:4" x14ac:dyDescent="0.2">
      <c r="D104" s="144"/>
    </row>
    <row r="105" spans="4:4" x14ac:dyDescent="0.2">
      <c r="D105" s="144"/>
    </row>
    <row r="106" spans="4:4" x14ac:dyDescent="0.2">
      <c r="D106" s="144"/>
    </row>
    <row r="107" spans="4:4" x14ac:dyDescent="0.2">
      <c r="D107" s="144"/>
    </row>
    <row r="108" spans="4:4" x14ac:dyDescent="0.2">
      <c r="D108" s="144"/>
    </row>
    <row r="109" spans="4:4" x14ac:dyDescent="0.2">
      <c r="D109" s="144"/>
    </row>
    <row r="110" spans="4:4" x14ac:dyDescent="0.2">
      <c r="D110" s="144"/>
    </row>
    <row r="111" spans="4:4" x14ac:dyDescent="0.2">
      <c r="D111" s="144"/>
    </row>
    <row r="112" spans="4:4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algorithmName="SHA-512" hashValue="4ZlHaJRRuFyYaUQIMTw6yJqQB5vUzf+/ajhza4WyB+ST/34AqMwjo8+naV5ahH4tWmkk29pTCgbTZi2X97IcXA==" saltValue="yK/yFlQ3poLV+lK8rBcFKg==" spinCount="100000" sheet="1"/>
  <mergeCells count="7">
    <mergeCell ref="C18:G18"/>
    <mergeCell ref="A1:G1"/>
    <mergeCell ref="C7:G7"/>
    <mergeCell ref="F8:G8"/>
    <mergeCell ref="C11:G11"/>
    <mergeCell ref="F14:G14"/>
    <mergeCell ref="C16:G16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"/>
  <sheetViews>
    <sheetView showGridLines="0" workbookViewId="0"/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140625" customWidth="1"/>
  </cols>
  <sheetData>
    <row r="1" spans="1:15" ht="13.9" customHeight="1" thickTop="1" x14ac:dyDescent="0.2">
      <c r="A1" s="23" t="s">
        <v>1</v>
      </c>
      <c r="B1" s="28" t="str">
        <f>Stavba!CisloStavby</f>
        <v>20161220AA</v>
      </c>
      <c r="C1" s="31" t="str">
        <f>Stavba!NazevStavby</f>
        <v>Krásné - víceúčelová sportovní plocha</v>
      </c>
      <c r="D1" s="31"/>
      <c r="E1" s="31"/>
      <c r="F1" s="31"/>
      <c r="G1" s="24"/>
      <c r="H1" s="33"/>
    </row>
    <row r="2" spans="1:15" ht="13.9" customHeight="1" thickBot="1" x14ac:dyDescent="0.25">
      <c r="A2" s="25" t="s">
        <v>27</v>
      </c>
      <c r="B2" s="124" t="s">
        <v>50</v>
      </c>
      <c r="C2" s="283" t="s">
        <v>51</v>
      </c>
      <c r="D2" s="272"/>
      <c r="E2" s="272"/>
      <c r="F2" s="272"/>
      <c r="G2" s="26" t="s">
        <v>15</v>
      </c>
      <c r="H2" s="34"/>
      <c r="O2" s="8" t="s">
        <v>122</v>
      </c>
    </row>
    <row r="3" spans="1:15" ht="13.9" customHeight="1" thickTop="1" x14ac:dyDescent="0.2">
      <c r="H3" s="35"/>
    </row>
    <row r="4" spans="1:15" ht="17.45" customHeight="1" x14ac:dyDescent="0.25">
      <c r="A4" s="271" t="s">
        <v>16</v>
      </c>
      <c r="B4" s="271"/>
      <c r="C4" s="271"/>
      <c r="D4" s="271"/>
      <c r="E4" s="271"/>
      <c r="F4" s="271"/>
      <c r="G4" s="271"/>
      <c r="H4" s="271"/>
    </row>
    <row r="5" spans="1:15" ht="13.15" customHeight="1" x14ac:dyDescent="0.2">
      <c r="H5" s="35"/>
    </row>
    <row r="6" spans="1:15" ht="15.6" customHeight="1" x14ac:dyDescent="0.25">
      <c r="A6" s="32" t="s">
        <v>24</v>
      </c>
      <c r="B6" s="29" t="str">
        <f>B2</f>
        <v>SO 01</v>
      </c>
      <c r="H6" s="35"/>
    </row>
    <row r="7" spans="1:15" ht="15.6" customHeight="1" x14ac:dyDescent="0.25">
      <c r="B7" s="273" t="str">
        <f>C2</f>
        <v>Víceúčelová sportovní plocha Krásné</v>
      </c>
      <c r="C7" s="274"/>
      <c r="D7" s="274"/>
      <c r="E7" s="274"/>
      <c r="F7" s="274"/>
      <c r="G7" s="274"/>
      <c r="H7" s="35"/>
    </row>
    <row r="8" spans="1:15" ht="13.15" customHeight="1" x14ac:dyDescent="0.2">
      <c r="H8" s="35"/>
    </row>
    <row r="9" spans="1:15" ht="12.75" customHeight="1" x14ac:dyDescent="0.2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85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25" t="s">
        <v>86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87</v>
      </c>
      <c r="B17" s="134"/>
      <c r="C17" s="135"/>
      <c r="D17" s="135"/>
      <c r="E17" s="135"/>
      <c r="F17" s="135"/>
      <c r="G17" s="136"/>
      <c r="H17" s="137" t="s">
        <v>88</v>
      </c>
      <c r="I17" s="32"/>
      <c r="J17" s="32"/>
    </row>
    <row r="18" spans="1:55" ht="12.75" customHeight="1" x14ac:dyDescent="0.2">
      <c r="A18" s="131" t="s">
        <v>57</v>
      </c>
      <c r="B18" s="129" t="s">
        <v>123</v>
      </c>
      <c r="C18" s="128"/>
      <c r="D18" s="128"/>
      <c r="E18" s="128"/>
      <c r="F18" s="128"/>
      <c r="G18" s="130"/>
      <c r="H18" s="132">
        <f>'SO 01 1 Pol'!G160</f>
        <v>0</v>
      </c>
      <c r="I18" s="32"/>
      <c r="J18" s="32"/>
      <c r="O18">
        <f>'SO 01 1 Pol'!AN6</f>
        <v>0</v>
      </c>
      <c r="P18">
        <f>'SO 01 1 Pol'!AO6</f>
        <v>0</v>
      </c>
    </row>
    <row r="19" spans="1:55" ht="12.75" customHeight="1" x14ac:dyDescent="0.2">
      <c r="A19" s="131" t="s">
        <v>59</v>
      </c>
      <c r="B19" s="129" t="s">
        <v>124</v>
      </c>
      <c r="C19" s="128"/>
      <c r="D19" s="128"/>
      <c r="E19" s="128"/>
      <c r="F19" s="128"/>
      <c r="G19" s="130"/>
      <c r="H19" s="132">
        <f>'SO 01 2 Pol'!G72</f>
        <v>0</v>
      </c>
      <c r="I19" s="32"/>
      <c r="J19" s="32"/>
      <c r="O19">
        <f>'SO 01 2 Pol'!AN6</f>
        <v>0</v>
      </c>
      <c r="P19">
        <f>'SO 01 2 Pol'!AO6</f>
        <v>0</v>
      </c>
    </row>
    <row r="20" spans="1:55" ht="12.75" customHeight="1" x14ac:dyDescent="0.2">
      <c r="A20" s="131" t="s">
        <v>61</v>
      </c>
      <c r="B20" s="129" t="s">
        <v>125</v>
      </c>
      <c r="C20" s="128"/>
      <c r="D20" s="128"/>
      <c r="E20" s="128"/>
      <c r="F20" s="128"/>
      <c r="G20" s="130"/>
      <c r="H20" s="132">
        <f>'SO 01 3 Pol'!G95</f>
        <v>0</v>
      </c>
      <c r="I20" s="32"/>
      <c r="J20" s="32"/>
      <c r="O20">
        <f>'SO 01 3 Pol'!AN6</f>
        <v>0</v>
      </c>
      <c r="P20">
        <f>'SO 01 3 Pol'!AO6</f>
        <v>0</v>
      </c>
    </row>
    <row r="21" spans="1:55" ht="12.75" customHeight="1" x14ac:dyDescent="0.2">
      <c r="A21" s="131" t="s">
        <v>63</v>
      </c>
      <c r="B21" s="129" t="s">
        <v>126</v>
      </c>
      <c r="C21" s="128"/>
      <c r="D21" s="128"/>
      <c r="E21" s="128"/>
      <c r="F21" s="128"/>
      <c r="G21" s="130"/>
      <c r="H21" s="132">
        <f>'SO 01 4 Pol'!G62</f>
        <v>0</v>
      </c>
      <c r="I21" s="32"/>
      <c r="J21" s="32"/>
      <c r="O21">
        <f>'SO 01 4 Pol'!AN6</f>
        <v>0</v>
      </c>
      <c r="P21">
        <f>'SO 01 4 Pol'!AO6</f>
        <v>0</v>
      </c>
    </row>
    <row r="22" spans="1:55" ht="12.75" customHeight="1" thickBot="1" x14ac:dyDescent="0.25">
      <c r="A22" s="138"/>
      <c r="B22" s="139" t="s">
        <v>89</v>
      </c>
      <c r="C22" s="140"/>
      <c r="D22" s="141" t="str">
        <f>B2</f>
        <v>SO 01</v>
      </c>
      <c r="E22" s="140"/>
      <c r="F22" s="140"/>
      <c r="G22" s="142"/>
      <c r="H22" s="143">
        <f>SUM(H18:H21)</f>
        <v>0</v>
      </c>
      <c r="I22" s="32"/>
      <c r="J22" s="32"/>
    </row>
    <row r="23" spans="1:55" ht="12.75" customHeight="1" x14ac:dyDescent="0.2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55" ht="13.5" thickBot="1" x14ac:dyDescent="0.25">
      <c r="A24" s="125" t="s">
        <v>119</v>
      </c>
      <c r="B24" s="126"/>
      <c r="C24" s="126"/>
      <c r="D24" s="167" t="s">
        <v>57</v>
      </c>
      <c r="E24" s="284" t="s">
        <v>123</v>
      </c>
      <c r="F24" s="284"/>
      <c r="G24" s="284"/>
      <c r="H24" s="284"/>
      <c r="I24" s="32"/>
      <c r="J24" s="32"/>
      <c r="BC24" s="214" t="str">
        <f>E24</f>
        <v>Spodní stavba a sportovní povrch</v>
      </c>
    </row>
    <row r="25" spans="1:55" ht="12.75" customHeight="1" x14ac:dyDescent="0.2">
      <c r="A25" s="133" t="s">
        <v>120</v>
      </c>
      <c r="B25" s="134"/>
      <c r="C25" s="135"/>
      <c r="D25" s="135"/>
      <c r="E25" s="135"/>
      <c r="F25" s="135"/>
      <c r="G25" s="136"/>
      <c r="H25" s="137" t="s">
        <v>88</v>
      </c>
      <c r="I25" s="32"/>
      <c r="J25" s="32"/>
    </row>
    <row r="26" spans="1:55" ht="12.75" customHeight="1" x14ac:dyDescent="0.2">
      <c r="A26" s="131" t="s">
        <v>57</v>
      </c>
      <c r="B26" s="129" t="s">
        <v>58</v>
      </c>
      <c r="C26" s="128"/>
      <c r="D26" s="128"/>
      <c r="E26" s="128"/>
      <c r="F26" s="128"/>
      <c r="G26" s="130"/>
      <c r="H26" s="215">
        <f>'SO 01 1 Pol'!F8</f>
        <v>0</v>
      </c>
      <c r="I26" s="32"/>
      <c r="J26" s="32"/>
    </row>
    <row r="27" spans="1:55" ht="12.75" customHeight="1" x14ac:dyDescent="0.2">
      <c r="A27" s="131" t="s">
        <v>59</v>
      </c>
      <c r="B27" s="129" t="s">
        <v>60</v>
      </c>
      <c r="C27" s="128"/>
      <c r="D27" s="128"/>
      <c r="E27" s="128"/>
      <c r="F27" s="128"/>
      <c r="G27" s="130"/>
      <c r="H27" s="215">
        <f>'SO 01 1 Pol'!F118</f>
        <v>0</v>
      </c>
      <c r="I27" s="32"/>
      <c r="J27" s="32"/>
    </row>
    <row r="28" spans="1:55" ht="12.75" customHeight="1" x14ac:dyDescent="0.2">
      <c r="A28" s="131" t="s">
        <v>65</v>
      </c>
      <c r="B28" s="129" t="s">
        <v>66</v>
      </c>
      <c r="C28" s="128"/>
      <c r="D28" s="128"/>
      <c r="E28" s="128"/>
      <c r="F28" s="128"/>
      <c r="G28" s="130"/>
      <c r="H28" s="215">
        <f>'SO 01 1 Pol'!F125</f>
        <v>0</v>
      </c>
      <c r="I28" s="32"/>
      <c r="J28" s="32"/>
    </row>
    <row r="29" spans="1:55" ht="12.75" customHeight="1" x14ac:dyDescent="0.2">
      <c r="A29" s="131" t="s">
        <v>67</v>
      </c>
      <c r="B29" s="129" t="s">
        <v>68</v>
      </c>
      <c r="C29" s="128"/>
      <c r="D29" s="128"/>
      <c r="E29" s="128"/>
      <c r="F29" s="128"/>
      <c r="G29" s="130"/>
      <c r="H29" s="215">
        <f>'SO 01 1 Pol'!F133</f>
        <v>0</v>
      </c>
      <c r="I29" s="32"/>
      <c r="J29" s="32"/>
    </row>
    <row r="30" spans="1:55" ht="12.75" customHeight="1" x14ac:dyDescent="0.2">
      <c r="A30" s="131" t="s">
        <v>73</v>
      </c>
      <c r="B30" s="129" t="s">
        <v>74</v>
      </c>
      <c r="C30" s="128"/>
      <c r="D30" s="128"/>
      <c r="E30" s="128"/>
      <c r="F30" s="128"/>
      <c r="G30" s="130"/>
      <c r="H30" s="215">
        <f>'SO 01 1 Pol'!F138</f>
        <v>0</v>
      </c>
      <c r="I30" s="32"/>
      <c r="J30" s="32"/>
    </row>
    <row r="31" spans="1:55" ht="12.75" customHeight="1" x14ac:dyDescent="0.2">
      <c r="A31" s="131" t="s">
        <v>75</v>
      </c>
      <c r="B31" s="129" t="s">
        <v>76</v>
      </c>
      <c r="C31" s="128"/>
      <c r="D31" s="128"/>
      <c r="E31" s="128"/>
      <c r="F31" s="128"/>
      <c r="G31" s="130"/>
      <c r="H31" s="215">
        <f>'SO 01 1 Pol'!F148</f>
        <v>0</v>
      </c>
      <c r="I31" s="32"/>
      <c r="J31" s="32"/>
    </row>
    <row r="32" spans="1:55" ht="12.75" customHeight="1" x14ac:dyDescent="0.2">
      <c r="A32" s="131" t="s">
        <v>77</v>
      </c>
      <c r="B32" s="129" t="s">
        <v>78</v>
      </c>
      <c r="C32" s="128"/>
      <c r="D32" s="128"/>
      <c r="E32" s="128"/>
      <c r="F32" s="128"/>
      <c r="G32" s="130"/>
      <c r="H32" s="215">
        <f>'SO 01 1 Pol'!F155</f>
        <v>0</v>
      </c>
      <c r="I32" s="32"/>
      <c r="J32" s="32"/>
    </row>
    <row r="33" spans="1:55" ht="12.75" customHeight="1" thickBot="1" x14ac:dyDescent="0.25">
      <c r="A33" s="138"/>
      <c r="B33" s="139" t="s">
        <v>121</v>
      </c>
      <c r="C33" s="140"/>
      <c r="D33" s="141" t="str">
        <f>D24</f>
        <v>1</v>
      </c>
      <c r="E33" s="140"/>
      <c r="F33" s="140"/>
      <c r="G33" s="142"/>
      <c r="H33" s="216">
        <f>SUM(H26:H32)</f>
        <v>0</v>
      </c>
      <c r="I33" s="32"/>
      <c r="J33" s="32"/>
    </row>
    <row r="34" spans="1:55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55" ht="13.5" thickBot="1" x14ac:dyDescent="0.25">
      <c r="A35" s="125" t="s">
        <v>119</v>
      </c>
      <c r="B35" s="126"/>
      <c r="C35" s="126"/>
      <c r="D35" s="167" t="s">
        <v>59</v>
      </c>
      <c r="E35" s="284" t="s">
        <v>124</v>
      </c>
      <c r="F35" s="284"/>
      <c r="G35" s="284"/>
      <c r="H35" s="284"/>
      <c r="I35" s="32"/>
      <c r="J35" s="32"/>
      <c r="BC35" s="214" t="str">
        <f>E35</f>
        <v>Opěrná zeď</v>
      </c>
    </row>
    <row r="36" spans="1:55" ht="12.75" customHeight="1" x14ac:dyDescent="0.2">
      <c r="A36" s="133" t="s">
        <v>120</v>
      </c>
      <c r="B36" s="134"/>
      <c r="C36" s="135"/>
      <c r="D36" s="135"/>
      <c r="E36" s="135"/>
      <c r="F36" s="135"/>
      <c r="G36" s="136"/>
      <c r="H36" s="137" t="s">
        <v>88</v>
      </c>
      <c r="I36" s="32"/>
      <c r="J36" s="32"/>
    </row>
    <row r="37" spans="1:55" ht="12.75" customHeight="1" x14ac:dyDescent="0.2">
      <c r="A37" s="131" t="s">
        <v>57</v>
      </c>
      <c r="B37" s="129" t="s">
        <v>58</v>
      </c>
      <c r="C37" s="128"/>
      <c r="D37" s="128"/>
      <c r="E37" s="128"/>
      <c r="F37" s="128"/>
      <c r="G37" s="130"/>
      <c r="H37" s="215">
        <f>'SO 01 2 Pol'!F8</f>
        <v>0</v>
      </c>
      <c r="I37" s="32"/>
      <c r="J37" s="32"/>
    </row>
    <row r="38" spans="1:55" ht="12.75" customHeight="1" x14ac:dyDescent="0.2">
      <c r="A38" s="131" t="s">
        <v>59</v>
      </c>
      <c r="B38" s="129" t="s">
        <v>60</v>
      </c>
      <c r="C38" s="128"/>
      <c r="D38" s="128"/>
      <c r="E38" s="128"/>
      <c r="F38" s="128"/>
      <c r="G38" s="130"/>
      <c r="H38" s="215">
        <f>'SO 01 2 Pol'!F38</f>
        <v>0</v>
      </c>
      <c r="I38" s="32"/>
      <c r="J38" s="32"/>
    </row>
    <row r="39" spans="1:55" ht="12.75" customHeight="1" x14ac:dyDescent="0.2">
      <c r="A39" s="131" t="s">
        <v>61</v>
      </c>
      <c r="B39" s="129" t="s">
        <v>62</v>
      </c>
      <c r="C39" s="128"/>
      <c r="D39" s="128"/>
      <c r="E39" s="128"/>
      <c r="F39" s="128"/>
      <c r="G39" s="130"/>
      <c r="H39" s="215">
        <f>'SO 01 2 Pol'!F43</f>
        <v>0</v>
      </c>
      <c r="I39" s="32"/>
      <c r="J39" s="32"/>
    </row>
    <row r="40" spans="1:55" ht="12.75" customHeight="1" x14ac:dyDescent="0.2">
      <c r="A40" s="131" t="s">
        <v>77</v>
      </c>
      <c r="B40" s="129" t="s">
        <v>78</v>
      </c>
      <c r="C40" s="128"/>
      <c r="D40" s="128"/>
      <c r="E40" s="128"/>
      <c r="F40" s="128"/>
      <c r="G40" s="130"/>
      <c r="H40" s="215">
        <f>'SO 01 2 Pol'!F64</f>
        <v>0</v>
      </c>
      <c r="I40" s="32"/>
      <c r="J40" s="32"/>
    </row>
    <row r="41" spans="1:55" ht="12.75" customHeight="1" thickBot="1" x14ac:dyDescent="0.25">
      <c r="A41" s="138"/>
      <c r="B41" s="139" t="s">
        <v>121</v>
      </c>
      <c r="C41" s="140"/>
      <c r="D41" s="141" t="str">
        <f>D35</f>
        <v>2</v>
      </c>
      <c r="E41" s="140"/>
      <c r="F41" s="140"/>
      <c r="G41" s="142"/>
      <c r="H41" s="216">
        <f>SUM(H37:H40)</f>
        <v>0</v>
      </c>
      <c r="I41" s="32"/>
      <c r="J41" s="32"/>
    </row>
    <row r="42" spans="1:55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55" ht="13.5" thickBot="1" x14ac:dyDescent="0.25">
      <c r="A43" s="125" t="s">
        <v>119</v>
      </c>
      <c r="B43" s="126"/>
      <c r="C43" s="126"/>
      <c r="D43" s="167" t="s">
        <v>61</v>
      </c>
      <c r="E43" s="284" t="s">
        <v>125</v>
      </c>
      <c r="F43" s="284"/>
      <c r="G43" s="284"/>
      <c r="H43" s="284"/>
      <c r="I43" s="32"/>
      <c r="J43" s="32"/>
      <c r="BC43" s="214" t="str">
        <f>E43</f>
        <v>Dešťová kanalizace</v>
      </c>
    </row>
    <row r="44" spans="1:55" ht="12.75" customHeight="1" x14ac:dyDescent="0.2">
      <c r="A44" s="133" t="s">
        <v>120</v>
      </c>
      <c r="B44" s="134"/>
      <c r="C44" s="135"/>
      <c r="D44" s="135"/>
      <c r="E44" s="135"/>
      <c r="F44" s="135"/>
      <c r="G44" s="136"/>
      <c r="H44" s="137" t="s">
        <v>88</v>
      </c>
      <c r="I44" s="32"/>
      <c r="J44" s="32"/>
    </row>
    <row r="45" spans="1:55" ht="12.75" customHeight="1" x14ac:dyDescent="0.2">
      <c r="A45" s="131" t="s">
        <v>57</v>
      </c>
      <c r="B45" s="129" t="s">
        <v>58</v>
      </c>
      <c r="C45" s="128"/>
      <c r="D45" s="128"/>
      <c r="E45" s="128"/>
      <c r="F45" s="128"/>
      <c r="G45" s="130"/>
      <c r="H45" s="215">
        <f>'SO 01 3 Pol'!F8</f>
        <v>0</v>
      </c>
      <c r="I45" s="32"/>
      <c r="J45" s="32"/>
    </row>
    <row r="46" spans="1:55" ht="12.75" customHeight="1" x14ac:dyDescent="0.2">
      <c r="A46" s="131" t="s">
        <v>59</v>
      </c>
      <c r="B46" s="129" t="s">
        <v>60</v>
      </c>
      <c r="C46" s="128"/>
      <c r="D46" s="128"/>
      <c r="E46" s="128"/>
      <c r="F46" s="128"/>
      <c r="G46" s="130"/>
      <c r="H46" s="215">
        <f>'SO 01 3 Pol'!F48</f>
        <v>0</v>
      </c>
      <c r="I46" s="32"/>
      <c r="J46" s="32"/>
    </row>
    <row r="47" spans="1:55" ht="12.75" customHeight="1" x14ac:dyDescent="0.2">
      <c r="A47" s="131" t="s">
        <v>63</v>
      </c>
      <c r="B47" s="129" t="s">
        <v>64</v>
      </c>
      <c r="C47" s="128"/>
      <c r="D47" s="128"/>
      <c r="E47" s="128"/>
      <c r="F47" s="128"/>
      <c r="G47" s="130"/>
      <c r="H47" s="215">
        <f>'SO 01 3 Pol'!F61</f>
        <v>0</v>
      </c>
      <c r="I47" s="32"/>
      <c r="J47" s="32"/>
    </row>
    <row r="48" spans="1:55" ht="12.75" customHeight="1" x14ac:dyDescent="0.2">
      <c r="A48" s="131" t="s">
        <v>69</v>
      </c>
      <c r="B48" s="129" t="s">
        <v>70</v>
      </c>
      <c r="C48" s="128"/>
      <c r="D48" s="128"/>
      <c r="E48" s="128"/>
      <c r="F48" s="128"/>
      <c r="G48" s="130"/>
      <c r="H48" s="215">
        <f>'SO 01 3 Pol'!F66</f>
        <v>0</v>
      </c>
      <c r="I48" s="32"/>
      <c r="J48" s="32"/>
    </row>
    <row r="49" spans="1:55" ht="12.75" customHeight="1" x14ac:dyDescent="0.2">
      <c r="A49" s="131" t="s">
        <v>77</v>
      </c>
      <c r="B49" s="129" t="s">
        <v>78</v>
      </c>
      <c r="C49" s="128"/>
      <c r="D49" s="128"/>
      <c r="E49" s="128"/>
      <c r="F49" s="128"/>
      <c r="G49" s="130"/>
      <c r="H49" s="215">
        <f>'SO 01 3 Pol'!F88</f>
        <v>0</v>
      </c>
      <c r="I49" s="32"/>
      <c r="J49" s="32"/>
    </row>
    <row r="50" spans="1:55" ht="12.75" customHeight="1" thickBot="1" x14ac:dyDescent="0.25">
      <c r="A50" s="138"/>
      <c r="B50" s="139" t="s">
        <v>121</v>
      </c>
      <c r="C50" s="140"/>
      <c r="D50" s="141" t="str">
        <f>D43</f>
        <v>3</v>
      </c>
      <c r="E50" s="140"/>
      <c r="F50" s="140"/>
      <c r="G50" s="142"/>
      <c r="H50" s="216">
        <f>SUM(H45:H49)</f>
        <v>0</v>
      </c>
      <c r="I50" s="32"/>
      <c r="J50" s="32"/>
    </row>
    <row r="52" spans="1:55" ht="13.5" thickBot="1" x14ac:dyDescent="0.25">
      <c r="A52" s="125" t="s">
        <v>119</v>
      </c>
      <c r="B52" s="125"/>
      <c r="C52" s="125"/>
      <c r="D52" s="231" t="s">
        <v>63</v>
      </c>
      <c r="E52" s="305" t="s">
        <v>126</v>
      </c>
      <c r="F52" s="305"/>
      <c r="G52" s="305"/>
      <c r="H52" s="305"/>
      <c r="BC52" s="214" t="str">
        <f>E52</f>
        <v>Patky pro oplocení a herní prvky, oplocení</v>
      </c>
    </row>
    <row r="53" spans="1:55" x14ac:dyDescent="0.2">
      <c r="A53" s="237" t="s">
        <v>120</v>
      </c>
      <c r="B53" s="238"/>
      <c r="C53" s="239"/>
      <c r="D53" s="239"/>
      <c r="E53" s="239"/>
      <c r="F53" s="239"/>
      <c r="G53" s="240"/>
      <c r="H53" s="241" t="s">
        <v>88</v>
      </c>
    </row>
    <row r="54" spans="1:55" x14ac:dyDescent="0.2">
      <c r="A54" s="235" t="s">
        <v>57</v>
      </c>
      <c r="B54" s="233" t="s">
        <v>58</v>
      </c>
      <c r="C54" s="232"/>
      <c r="D54" s="232"/>
      <c r="E54" s="232"/>
      <c r="F54" s="232"/>
      <c r="G54" s="234"/>
      <c r="H54" s="236">
        <f>'SO 01 4 Pol'!F8</f>
        <v>0</v>
      </c>
    </row>
    <row r="55" spans="1:55" x14ac:dyDescent="0.2">
      <c r="A55" s="235" t="s">
        <v>59</v>
      </c>
      <c r="B55" s="233" t="s">
        <v>60</v>
      </c>
      <c r="C55" s="232"/>
      <c r="D55" s="232"/>
      <c r="E55" s="232"/>
      <c r="F55" s="232"/>
      <c r="G55" s="234"/>
      <c r="H55" s="236">
        <f>'SO 01 4 Pol'!F25</f>
        <v>0</v>
      </c>
    </row>
    <row r="56" spans="1:55" x14ac:dyDescent="0.2">
      <c r="A56" s="235" t="s">
        <v>71</v>
      </c>
      <c r="B56" s="233" t="s">
        <v>72</v>
      </c>
      <c r="C56" s="232"/>
      <c r="D56" s="232"/>
      <c r="E56" s="232"/>
      <c r="F56" s="232"/>
      <c r="G56" s="234"/>
      <c r="H56" s="236">
        <f>'SO 01 4 Pol'!F45</f>
        <v>0</v>
      </c>
    </row>
    <row r="57" spans="1:55" x14ac:dyDescent="0.2">
      <c r="A57" s="235" t="s">
        <v>77</v>
      </c>
      <c r="B57" s="233" t="s">
        <v>78</v>
      </c>
      <c r="C57" s="232"/>
      <c r="D57" s="232"/>
      <c r="E57" s="232"/>
      <c r="F57" s="232"/>
      <c r="G57" s="234"/>
      <c r="H57" s="236">
        <f>'SO 01 4 Pol'!F54</f>
        <v>0</v>
      </c>
    </row>
    <row r="58" spans="1:55" ht="13.5" thickBot="1" x14ac:dyDescent="0.25">
      <c r="A58" s="242"/>
      <c r="B58" s="243" t="s">
        <v>121</v>
      </c>
      <c r="C58" s="244"/>
      <c r="D58" s="245" t="str">
        <f>D52</f>
        <v>4</v>
      </c>
      <c r="E58" s="244"/>
      <c r="F58" s="244"/>
      <c r="G58" s="246"/>
      <c r="H58" s="247">
        <f>SUM(H54:H57)</f>
        <v>0</v>
      </c>
    </row>
  </sheetData>
  <sheetProtection algorithmName="SHA-512" hashValue="M3hTwrbEjukTDF4MIyaog8EezE0LC0+9mySRU2M48ykBPUhYibxn4jjOomIgn0s6esdUpe86IXz8fYhztBCmng==" saltValue="GCQO8HF5suHk9lUZt7wdWw==" spinCount="100000" sheet="1"/>
  <mergeCells count="7">
    <mergeCell ref="E52:H52"/>
    <mergeCell ref="C2:F2"/>
    <mergeCell ref="A4:H4"/>
    <mergeCell ref="B7:G7"/>
    <mergeCell ref="E24:H24"/>
    <mergeCell ref="E35:H35"/>
    <mergeCell ref="E43:H4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133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290" t="s">
        <v>127</v>
      </c>
      <c r="B1" s="290"/>
      <c r="C1" s="291"/>
      <c r="D1" s="290"/>
      <c r="E1" s="290"/>
      <c r="F1" s="290"/>
      <c r="G1" s="290"/>
      <c r="AC1" t="s">
        <v>93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50</v>
      </c>
      <c r="C3" s="170" t="s">
        <v>51</v>
      </c>
      <c r="D3" s="146"/>
      <c r="E3" s="145"/>
      <c r="F3" s="145"/>
      <c r="G3" s="148"/>
      <c r="AC3" s="8" t="s">
        <v>122</v>
      </c>
    </row>
    <row r="4" spans="1:60" ht="13.5" thickBot="1" x14ac:dyDescent="0.25">
      <c r="A4" s="155" t="s">
        <v>31</v>
      </c>
      <c r="B4" s="156" t="s">
        <v>57</v>
      </c>
      <c r="C4" s="171" t="s">
        <v>123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27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5" t="s">
        <v>91</v>
      </c>
      <c r="I6" s="174" t="s">
        <v>92</v>
      </c>
      <c r="J6" s="54"/>
      <c r="AN6">
        <f>SUMIF(AM8:AM160,AN5,G8:G160)</f>
        <v>0</v>
      </c>
      <c r="AO6">
        <f>SUMIF(AM8:AM160,AO5,G8:G160)</f>
        <v>0</v>
      </c>
    </row>
    <row r="7" spans="1:60" x14ac:dyDescent="0.2">
      <c r="A7" s="206"/>
      <c r="B7" s="207" t="s">
        <v>94</v>
      </c>
      <c r="C7" s="292" t="s">
        <v>95</v>
      </c>
      <c r="D7" s="293"/>
      <c r="E7" s="294"/>
      <c r="F7" s="295"/>
      <c r="G7" s="295"/>
      <c r="H7" s="208"/>
      <c r="I7" s="209"/>
    </row>
    <row r="8" spans="1:60" x14ac:dyDescent="0.2">
      <c r="A8" s="200" t="s">
        <v>96</v>
      </c>
      <c r="B8" s="175" t="s">
        <v>57</v>
      </c>
      <c r="C8" s="196" t="s">
        <v>58</v>
      </c>
      <c r="D8" s="179"/>
      <c r="E8" s="182"/>
      <c r="F8" s="296">
        <f>SUM(G9:G117)</f>
        <v>0</v>
      </c>
      <c r="G8" s="297"/>
      <c r="H8" s="185"/>
      <c r="I8" s="203"/>
      <c r="AE8" t="s">
        <v>97</v>
      </c>
    </row>
    <row r="9" spans="1:60" outlineLevel="1" x14ac:dyDescent="0.2">
      <c r="A9" s="202"/>
      <c r="B9" s="312" t="s">
        <v>128</v>
      </c>
      <c r="C9" s="313"/>
      <c r="D9" s="314"/>
      <c r="E9" s="315"/>
      <c r="F9" s="316"/>
      <c r="G9" s="317"/>
      <c r="H9" s="188"/>
      <c r="I9" s="204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>
        <v>0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202"/>
      <c r="B10" s="306" t="s">
        <v>129</v>
      </c>
      <c r="C10" s="307"/>
      <c r="D10" s="308"/>
      <c r="E10" s="309"/>
      <c r="F10" s="310"/>
      <c r="G10" s="311"/>
      <c r="H10" s="188"/>
      <c r="I10" s="204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 t="s">
        <v>130</v>
      </c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1">
        <v>1</v>
      </c>
      <c r="B11" s="176" t="s">
        <v>131</v>
      </c>
      <c r="C11" s="197" t="s">
        <v>132</v>
      </c>
      <c r="D11" s="180" t="s">
        <v>133</v>
      </c>
      <c r="E11" s="183">
        <v>308</v>
      </c>
      <c r="F11" s="186"/>
      <c r="G11" s="187">
        <f>ROUND(E11*F11,2)</f>
        <v>0</v>
      </c>
      <c r="H11" s="188" t="s">
        <v>134</v>
      </c>
      <c r="I11" s="204" t="s">
        <v>135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 t="s">
        <v>136</v>
      </c>
      <c r="AF11" s="165"/>
      <c r="AG11" s="165"/>
      <c r="AH11" s="165"/>
      <c r="AI11" s="165"/>
      <c r="AJ11" s="165"/>
      <c r="AK11" s="165"/>
      <c r="AL11" s="165"/>
      <c r="AM11" s="165">
        <v>21</v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2"/>
      <c r="B12" s="177"/>
      <c r="C12" s="221" t="s">
        <v>137</v>
      </c>
      <c r="D12" s="217"/>
      <c r="E12" s="219">
        <v>308</v>
      </c>
      <c r="F12" s="187"/>
      <c r="G12" s="187"/>
      <c r="H12" s="188"/>
      <c r="I12" s="204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2"/>
      <c r="B13" s="306" t="s">
        <v>138</v>
      </c>
      <c r="C13" s="307"/>
      <c r="D13" s="308"/>
      <c r="E13" s="309"/>
      <c r="F13" s="310"/>
      <c r="G13" s="311"/>
      <c r="H13" s="188"/>
      <c r="I13" s="204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>
        <v>0</v>
      </c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202"/>
      <c r="B14" s="306" t="s">
        <v>139</v>
      </c>
      <c r="C14" s="307"/>
      <c r="D14" s="308"/>
      <c r="E14" s="309"/>
      <c r="F14" s="310"/>
      <c r="G14" s="311"/>
      <c r="H14" s="188"/>
      <c r="I14" s="204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 t="s">
        <v>130</v>
      </c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202"/>
      <c r="B15" s="306" t="s">
        <v>140</v>
      </c>
      <c r="C15" s="307"/>
      <c r="D15" s="308"/>
      <c r="E15" s="309"/>
      <c r="F15" s="310"/>
      <c r="G15" s="311"/>
      <c r="H15" s="188"/>
      <c r="I15" s="204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>
        <v>1</v>
      </c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1">
        <v>2</v>
      </c>
      <c r="B16" s="176" t="s">
        <v>141</v>
      </c>
      <c r="C16" s="197" t="s">
        <v>142</v>
      </c>
      <c r="D16" s="180" t="s">
        <v>133</v>
      </c>
      <c r="E16" s="183">
        <v>174.85804999999999</v>
      </c>
      <c r="F16" s="186"/>
      <c r="G16" s="187">
        <f>ROUND(E16*F16,2)</f>
        <v>0</v>
      </c>
      <c r="H16" s="188" t="s">
        <v>134</v>
      </c>
      <c r="I16" s="204" t="s">
        <v>135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 t="s">
        <v>136</v>
      </c>
      <c r="AF16" s="165"/>
      <c r="AG16" s="165"/>
      <c r="AH16" s="165"/>
      <c r="AI16" s="165"/>
      <c r="AJ16" s="165"/>
      <c r="AK16" s="165"/>
      <c r="AL16" s="165"/>
      <c r="AM16" s="165">
        <v>21</v>
      </c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2"/>
      <c r="B17" s="177"/>
      <c r="C17" s="222" t="s">
        <v>143</v>
      </c>
      <c r="D17" s="218"/>
      <c r="E17" s="220"/>
      <c r="F17" s="187"/>
      <c r="G17" s="187"/>
      <c r="H17" s="188"/>
      <c r="I17" s="204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202"/>
      <c r="B18" s="177"/>
      <c r="C18" s="223" t="s">
        <v>144</v>
      </c>
      <c r="D18" s="218"/>
      <c r="E18" s="220"/>
      <c r="F18" s="187"/>
      <c r="G18" s="187"/>
      <c r="H18" s="188"/>
      <c r="I18" s="204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202"/>
      <c r="B19" s="177"/>
      <c r="C19" s="223" t="s">
        <v>145</v>
      </c>
      <c r="D19" s="218"/>
      <c r="E19" s="220">
        <v>42.09</v>
      </c>
      <c r="F19" s="187"/>
      <c r="G19" s="187"/>
      <c r="H19" s="188"/>
      <c r="I19" s="20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2"/>
      <c r="B20" s="177"/>
      <c r="C20" s="223" t="s">
        <v>146</v>
      </c>
      <c r="D20" s="218"/>
      <c r="E20" s="220">
        <v>145.26400000000001</v>
      </c>
      <c r="F20" s="187"/>
      <c r="G20" s="187"/>
      <c r="H20" s="188"/>
      <c r="I20" s="20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202"/>
      <c r="B21" s="177"/>
      <c r="C21" s="223" t="s">
        <v>147</v>
      </c>
      <c r="D21" s="218"/>
      <c r="E21" s="220">
        <v>340.27875</v>
      </c>
      <c r="F21" s="187"/>
      <c r="G21" s="187"/>
      <c r="H21" s="188"/>
      <c r="I21" s="204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2"/>
      <c r="B22" s="177"/>
      <c r="C22" s="223" t="s">
        <v>148</v>
      </c>
      <c r="D22" s="218"/>
      <c r="E22" s="220">
        <v>346.65750000000003</v>
      </c>
      <c r="F22" s="187"/>
      <c r="G22" s="187"/>
      <c r="H22" s="188"/>
      <c r="I22" s="204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2"/>
      <c r="B23" s="177"/>
      <c r="C23" s="222" t="s">
        <v>149</v>
      </c>
      <c r="D23" s="218"/>
      <c r="E23" s="220"/>
      <c r="F23" s="187"/>
      <c r="G23" s="187"/>
      <c r="H23" s="188"/>
      <c r="I23" s="204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2"/>
      <c r="B24" s="177"/>
      <c r="C24" s="221" t="s">
        <v>117</v>
      </c>
      <c r="D24" s="217"/>
      <c r="E24" s="219"/>
      <c r="F24" s="187"/>
      <c r="G24" s="187"/>
      <c r="H24" s="188"/>
      <c r="I24" s="204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202"/>
      <c r="B25" s="177"/>
      <c r="C25" s="221" t="s">
        <v>150</v>
      </c>
      <c r="D25" s="217"/>
      <c r="E25" s="219"/>
      <c r="F25" s="187"/>
      <c r="G25" s="187"/>
      <c r="H25" s="188"/>
      <c r="I25" s="204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202"/>
      <c r="B26" s="177"/>
      <c r="C26" s="221" t="s">
        <v>151</v>
      </c>
      <c r="D26" s="217"/>
      <c r="E26" s="219">
        <v>174.85804999999999</v>
      </c>
      <c r="F26" s="187"/>
      <c r="G26" s="187"/>
      <c r="H26" s="188"/>
      <c r="I26" s="204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2"/>
      <c r="B27" s="306" t="s">
        <v>138</v>
      </c>
      <c r="C27" s="307"/>
      <c r="D27" s="308"/>
      <c r="E27" s="309"/>
      <c r="F27" s="310"/>
      <c r="G27" s="311"/>
      <c r="H27" s="188"/>
      <c r="I27" s="204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>
        <v>0</v>
      </c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2"/>
      <c r="B28" s="306" t="s">
        <v>139</v>
      </c>
      <c r="C28" s="307"/>
      <c r="D28" s="308"/>
      <c r="E28" s="309"/>
      <c r="F28" s="310"/>
      <c r="G28" s="311"/>
      <c r="H28" s="188"/>
      <c r="I28" s="204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 t="s">
        <v>130</v>
      </c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202"/>
      <c r="B29" s="306" t="s">
        <v>140</v>
      </c>
      <c r="C29" s="307"/>
      <c r="D29" s="308"/>
      <c r="E29" s="309"/>
      <c r="F29" s="310"/>
      <c r="G29" s="311"/>
      <c r="H29" s="188"/>
      <c r="I29" s="204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>
        <v>1</v>
      </c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2"/>
      <c r="B30" s="306" t="s">
        <v>152</v>
      </c>
      <c r="C30" s="307"/>
      <c r="D30" s="308"/>
      <c r="E30" s="309"/>
      <c r="F30" s="310"/>
      <c r="G30" s="311"/>
      <c r="H30" s="188"/>
      <c r="I30" s="204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>
        <v>2</v>
      </c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1">
        <v>3</v>
      </c>
      <c r="B31" s="176" t="s">
        <v>153</v>
      </c>
      <c r="C31" s="197" t="s">
        <v>154</v>
      </c>
      <c r="D31" s="180" t="s">
        <v>133</v>
      </c>
      <c r="E31" s="183">
        <v>52.457410000000003</v>
      </c>
      <c r="F31" s="186"/>
      <c r="G31" s="187">
        <f>ROUND(E31*F31,2)</f>
        <v>0</v>
      </c>
      <c r="H31" s="188" t="s">
        <v>134</v>
      </c>
      <c r="I31" s="204" t="s">
        <v>135</v>
      </c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 t="s">
        <v>136</v>
      </c>
      <c r="AF31" s="165"/>
      <c r="AG31" s="165"/>
      <c r="AH31" s="165"/>
      <c r="AI31" s="165"/>
      <c r="AJ31" s="165"/>
      <c r="AK31" s="165"/>
      <c r="AL31" s="165"/>
      <c r="AM31" s="165">
        <v>21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2"/>
      <c r="B32" s="177"/>
      <c r="C32" s="221" t="s">
        <v>155</v>
      </c>
      <c r="D32" s="217"/>
      <c r="E32" s="219">
        <v>52.457419999999999</v>
      </c>
      <c r="F32" s="187"/>
      <c r="G32" s="187"/>
      <c r="H32" s="188"/>
      <c r="I32" s="204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202"/>
      <c r="B33" s="306" t="s">
        <v>138</v>
      </c>
      <c r="C33" s="307"/>
      <c r="D33" s="308"/>
      <c r="E33" s="309"/>
      <c r="F33" s="310"/>
      <c r="G33" s="311"/>
      <c r="H33" s="188"/>
      <c r="I33" s="204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0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202"/>
      <c r="B34" s="306" t="s">
        <v>139</v>
      </c>
      <c r="C34" s="307"/>
      <c r="D34" s="308"/>
      <c r="E34" s="309"/>
      <c r="F34" s="310"/>
      <c r="G34" s="311"/>
      <c r="H34" s="188"/>
      <c r="I34" s="204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 t="s">
        <v>130</v>
      </c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2"/>
      <c r="B35" s="306" t="s">
        <v>156</v>
      </c>
      <c r="C35" s="307"/>
      <c r="D35" s="308"/>
      <c r="E35" s="309"/>
      <c r="F35" s="310"/>
      <c r="G35" s="311"/>
      <c r="H35" s="188"/>
      <c r="I35" s="204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1">
        <v>4</v>
      </c>
      <c r="B36" s="176" t="s">
        <v>157</v>
      </c>
      <c r="C36" s="197" t="s">
        <v>142</v>
      </c>
      <c r="D36" s="180" t="s">
        <v>133</v>
      </c>
      <c r="E36" s="183">
        <v>437.14512999999999</v>
      </c>
      <c r="F36" s="186"/>
      <c r="G36" s="187">
        <f>ROUND(E36*F36,2)</f>
        <v>0</v>
      </c>
      <c r="H36" s="188" t="s">
        <v>134</v>
      </c>
      <c r="I36" s="204" t="s">
        <v>135</v>
      </c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 t="s">
        <v>136</v>
      </c>
      <c r="AF36" s="165"/>
      <c r="AG36" s="165"/>
      <c r="AH36" s="165"/>
      <c r="AI36" s="165"/>
      <c r="AJ36" s="165"/>
      <c r="AK36" s="165"/>
      <c r="AL36" s="165"/>
      <c r="AM36" s="165">
        <v>21</v>
      </c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202"/>
      <c r="B37" s="177"/>
      <c r="C37" s="222" t="s">
        <v>143</v>
      </c>
      <c r="D37" s="218"/>
      <c r="E37" s="220"/>
      <c r="F37" s="187"/>
      <c r="G37" s="187"/>
      <c r="H37" s="188"/>
      <c r="I37" s="204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202"/>
      <c r="B38" s="177"/>
      <c r="C38" s="223" t="s">
        <v>144</v>
      </c>
      <c r="D38" s="218"/>
      <c r="E38" s="220"/>
      <c r="F38" s="187"/>
      <c r="G38" s="187"/>
      <c r="H38" s="188"/>
      <c r="I38" s="204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202"/>
      <c r="B39" s="177"/>
      <c r="C39" s="223" t="s">
        <v>145</v>
      </c>
      <c r="D39" s="218"/>
      <c r="E39" s="220">
        <v>42.09</v>
      </c>
      <c r="F39" s="187"/>
      <c r="G39" s="187"/>
      <c r="H39" s="188"/>
      <c r="I39" s="204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2"/>
      <c r="B40" s="177"/>
      <c r="C40" s="223" t="s">
        <v>146</v>
      </c>
      <c r="D40" s="218"/>
      <c r="E40" s="220">
        <v>145.26400000000001</v>
      </c>
      <c r="F40" s="187"/>
      <c r="G40" s="187"/>
      <c r="H40" s="188"/>
      <c r="I40" s="204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202"/>
      <c r="B41" s="177"/>
      <c r="C41" s="223" t="s">
        <v>147</v>
      </c>
      <c r="D41" s="218"/>
      <c r="E41" s="220">
        <v>340.27875</v>
      </c>
      <c r="F41" s="187"/>
      <c r="G41" s="187"/>
      <c r="H41" s="188"/>
      <c r="I41" s="204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202"/>
      <c r="B42" s="177"/>
      <c r="C42" s="223" t="s">
        <v>148</v>
      </c>
      <c r="D42" s="218"/>
      <c r="E42" s="220">
        <v>346.65750000000003</v>
      </c>
      <c r="F42" s="187"/>
      <c r="G42" s="187"/>
      <c r="H42" s="188"/>
      <c r="I42" s="204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202"/>
      <c r="B43" s="177"/>
      <c r="C43" s="222" t="s">
        <v>149</v>
      </c>
      <c r="D43" s="218"/>
      <c r="E43" s="220"/>
      <c r="F43" s="187"/>
      <c r="G43" s="187"/>
      <c r="H43" s="188"/>
      <c r="I43" s="204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202"/>
      <c r="B44" s="177"/>
      <c r="C44" s="221" t="s">
        <v>117</v>
      </c>
      <c r="D44" s="217"/>
      <c r="E44" s="219"/>
      <c r="F44" s="187"/>
      <c r="G44" s="187"/>
      <c r="H44" s="188"/>
      <c r="I44" s="204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202"/>
      <c r="B45" s="177"/>
      <c r="C45" s="221" t="s">
        <v>158</v>
      </c>
      <c r="D45" s="217"/>
      <c r="E45" s="219"/>
      <c r="F45" s="187"/>
      <c r="G45" s="187"/>
      <c r="H45" s="188"/>
      <c r="I45" s="204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202"/>
      <c r="B46" s="177"/>
      <c r="C46" s="221" t="s">
        <v>159</v>
      </c>
      <c r="D46" s="217"/>
      <c r="E46" s="219">
        <v>437.14512999999999</v>
      </c>
      <c r="F46" s="187"/>
      <c r="G46" s="187"/>
      <c r="H46" s="188"/>
      <c r="I46" s="204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202"/>
      <c r="B47" s="306" t="s">
        <v>138</v>
      </c>
      <c r="C47" s="307"/>
      <c r="D47" s="308"/>
      <c r="E47" s="309"/>
      <c r="F47" s="310"/>
      <c r="G47" s="311"/>
      <c r="H47" s="188"/>
      <c r="I47" s="204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>
        <v>0</v>
      </c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202"/>
      <c r="B48" s="306" t="s">
        <v>139</v>
      </c>
      <c r="C48" s="307"/>
      <c r="D48" s="308"/>
      <c r="E48" s="309"/>
      <c r="F48" s="310"/>
      <c r="G48" s="311"/>
      <c r="H48" s="188"/>
      <c r="I48" s="204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 t="s">
        <v>130</v>
      </c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202"/>
      <c r="B49" s="306" t="s">
        <v>156</v>
      </c>
      <c r="C49" s="307"/>
      <c r="D49" s="308"/>
      <c r="E49" s="309"/>
      <c r="F49" s="310"/>
      <c r="G49" s="311"/>
      <c r="H49" s="188"/>
      <c r="I49" s="204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>
        <v>1</v>
      </c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202"/>
      <c r="B50" s="306" t="s">
        <v>160</v>
      </c>
      <c r="C50" s="307"/>
      <c r="D50" s="308"/>
      <c r="E50" s="309"/>
      <c r="F50" s="310"/>
      <c r="G50" s="311"/>
      <c r="H50" s="188"/>
      <c r="I50" s="204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>
        <v>2</v>
      </c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201">
        <v>5</v>
      </c>
      <c r="B51" s="176" t="s">
        <v>161</v>
      </c>
      <c r="C51" s="197" t="s">
        <v>154</v>
      </c>
      <c r="D51" s="180" t="s">
        <v>133</v>
      </c>
      <c r="E51" s="183">
        <v>109.28628</v>
      </c>
      <c r="F51" s="186"/>
      <c r="G51" s="187">
        <f>ROUND(E51*F51,2)</f>
        <v>0</v>
      </c>
      <c r="H51" s="188" t="s">
        <v>134</v>
      </c>
      <c r="I51" s="204" t="s">
        <v>135</v>
      </c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 t="s">
        <v>136</v>
      </c>
      <c r="AF51" s="165"/>
      <c r="AG51" s="165"/>
      <c r="AH51" s="165"/>
      <c r="AI51" s="165"/>
      <c r="AJ51" s="165"/>
      <c r="AK51" s="165"/>
      <c r="AL51" s="165"/>
      <c r="AM51" s="165">
        <v>21</v>
      </c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202"/>
      <c r="B52" s="177"/>
      <c r="C52" s="221" t="s">
        <v>162</v>
      </c>
      <c r="D52" s="217"/>
      <c r="E52" s="219">
        <v>109.28628</v>
      </c>
      <c r="F52" s="187"/>
      <c r="G52" s="187"/>
      <c r="H52" s="188"/>
      <c r="I52" s="204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202"/>
      <c r="B53" s="306" t="s">
        <v>138</v>
      </c>
      <c r="C53" s="307"/>
      <c r="D53" s="308"/>
      <c r="E53" s="309"/>
      <c r="F53" s="310"/>
      <c r="G53" s="311"/>
      <c r="H53" s="188"/>
      <c r="I53" s="204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>
        <v>0</v>
      </c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202"/>
      <c r="B54" s="306" t="s">
        <v>139</v>
      </c>
      <c r="C54" s="307"/>
      <c r="D54" s="308"/>
      <c r="E54" s="309"/>
      <c r="F54" s="310"/>
      <c r="G54" s="311"/>
      <c r="H54" s="188"/>
      <c r="I54" s="204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 t="s">
        <v>130</v>
      </c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outlineLevel="1" x14ac:dyDescent="0.2">
      <c r="A55" s="202"/>
      <c r="B55" s="306" t="s">
        <v>163</v>
      </c>
      <c r="C55" s="307"/>
      <c r="D55" s="308"/>
      <c r="E55" s="309"/>
      <c r="F55" s="310"/>
      <c r="G55" s="311"/>
      <c r="H55" s="188"/>
      <c r="I55" s="204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>
        <v>1</v>
      </c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201">
        <v>6</v>
      </c>
      <c r="B56" s="176" t="s">
        <v>164</v>
      </c>
      <c r="C56" s="197" t="s">
        <v>142</v>
      </c>
      <c r="D56" s="180" t="s">
        <v>133</v>
      </c>
      <c r="E56" s="183">
        <v>262.28708</v>
      </c>
      <c r="F56" s="186"/>
      <c r="G56" s="187">
        <f>ROUND(E56*F56,2)</f>
        <v>0</v>
      </c>
      <c r="H56" s="188" t="s">
        <v>134</v>
      </c>
      <c r="I56" s="204" t="s">
        <v>135</v>
      </c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 t="s">
        <v>136</v>
      </c>
      <c r="AF56" s="165"/>
      <c r="AG56" s="165"/>
      <c r="AH56" s="165"/>
      <c r="AI56" s="165"/>
      <c r="AJ56" s="165"/>
      <c r="AK56" s="165"/>
      <c r="AL56" s="165"/>
      <c r="AM56" s="165">
        <v>21</v>
      </c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202"/>
      <c r="B57" s="177"/>
      <c r="C57" s="222" t="s">
        <v>143</v>
      </c>
      <c r="D57" s="218"/>
      <c r="E57" s="220"/>
      <c r="F57" s="187"/>
      <c r="G57" s="187"/>
      <c r="H57" s="188"/>
      <c r="I57" s="204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202"/>
      <c r="B58" s="177"/>
      <c r="C58" s="223" t="s">
        <v>144</v>
      </c>
      <c r="D58" s="218"/>
      <c r="E58" s="220"/>
      <c r="F58" s="187"/>
      <c r="G58" s="187"/>
      <c r="H58" s="188"/>
      <c r="I58" s="204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outlineLevel="1" x14ac:dyDescent="0.2">
      <c r="A59" s="202"/>
      <c r="B59" s="177"/>
      <c r="C59" s="223" t="s">
        <v>145</v>
      </c>
      <c r="D59" s="218"/>
      <c r="E59" s="220">
        <v>42.09</v>
      </c>
      <c r="F59" s="187"/>
      <c r="G59" s="187"/>
      <c r="H59" s="188"/>
      <c r="I59" s="204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outlineLevel="1" x14ac:dyDescent="0.2">
      <c r="A60" s="202"/>
      <c r="B60" s="177"/>
      <c r="C60" s="223" t="s">
        <v>146</v>
      </c>
      <c r="D60" s="218"/>
      <c r="E60" s="220">
        <v>145.26400000000001</v>
      </c>
      <c r="F60" s="187"/>
      <c r="G60" s="187"/>
      <c r="H60" s="188"/>
      <c r="I60" s="204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outlineLevel="1" x14ac:dyDescent="0.2">
      <c r="A61" s="202"/>
      <c r="B61" s="177"/>
      <c r="C61" s="223" t="s">
        <v>147</v>
      </c>
      <c r="D61" s="218"/>
      <c r="E61" s="220">
        <v>340.27875</v>
      </c>
      <c r="F61" s="187"/>
      <c r="G61" s="187"/>
      <c r="H61" s="188"/>
      <c r="I61" s="204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202"/>
      <c r="B62" s="177"/>
      <c r="C62" s="223" t="s">
        <v>148</v>
      </c>
      <c r="D62" s="218"/>
      <c r="E62" s="220">
        <v>346.65750000000003</v>
      </c>
      <c r="F62" s="187"/>
      <c r="G62" s="187"/>
      <c r="H62" s="188"/>
      <c r="I62" s="204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outlineLevel="1" x14ac:dyDescent="0.2">
      <c r="A63" s="202"/>
      <c r="B63" s="177"/>
      <c r="C63" s="222" t="s">
        <v>149</v>
      </c>
      <c r="D63" s="218"/>
      <c r="E63" s="220"/>
      <c r="F63" s="187"/>
      <c r="G63" s="187"/>
      <c r="H63" s="188"/>
      <c r="I63" s="204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202"/>
      <c r="B64" s="177"/>
      <c r="C64" s="221" t="s">
        <v>117</v>
      </c>
      <c r="D64" s="217"/>
      <c r="E64" s="219"/>
      <c r="F64" s="187"/>
      <c r="G64" s="187"/>
      <c r="H64" s="188"/>
      <c r="I64" s="204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outlineLevel="1" x14ac:dyDescent="0.2">
      <c r="A65" s="202"/>
      <c r="B65" s="177"/>
      <c r="C65" s="221" t="s">
        <v>165</v>
      </c>
      <c r="D65" s="217"/>
      <c r="E65" s="219"/>
      <c r="F65" s="187"/>
      <c r="G65" s="187"/>
      <c r="H65" s="188"/>
      <c r="I65" s="20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60" outlineLevel="1" x14ac:dyDescent="0.2">
      <c r="A66" s="202"/>
      <c r="B66" s="177"/>
      <c r="C66" s="221" t="s">
        <v>166</v>
      </c>
      <c r="D66" s="217"/>
      <c r="E66" s="219">
        <v>262.28708</v>
      </c>
      <c r="F66" s="187"/>
      <c r="G66" s="187"/>
      <c r="H66" s="188"/>
      <c r="I66" s="204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</row>
    <row r="67" spans="1:60" outlineLevel="1" x14ac:dyDescent="0.2">
      <c r="A67" s="202"/>
      <c r="B67" s="306" t="s">
        <v>167</v>
      </c>
      <c r="C67" s="307"/>
      <c r="D67" s="308"/>
      <c r="E67" s="309"/>
      <c r="F67" s="310"/>
      <c r="G67" s="311"/>
      <c r="H67" s="188"/>
      <c r="I67" s="204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>
        <v>0</v>
      </c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202"/>
      <c r="B68" s="306" t="s">
        <v>168</v>
      </c>
      <c r="C68" s="307"/>
      <c r="D68" s="308"/>
      <c r="E68" s="309"/>
      <c r="F68" s="310"/>
      <c r="G68" s="311"/>
      <c r="H68" s="188"/>
      <c r="I68" s="204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 t="s">
        <v>130</v>
      </c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outlineLevel="1" x14ac:dyDescent="0.2">
      <c r="A69" s="201">
        <v>7</v>
      </c>
      <c r="B69" s="176" t="s">
        <v>169</v>
      </c>
      <c r="C69" s="197" t="s">
        <v>170</v>
      </c>
      <c r="D69" s="180" t="s">
        <v>133</v>
      </c>
      <c r="E69" s="183">
        <v>577.03156999999999</v>
      </c>
      <c r="F69" s="186"/>
      <c r="G69" s="187">
        <f>ROUND(E69*F69,2)</f>
        <v>0</v>
      </c>
      <c r="H69" s="188" t="s">
        <v>134</v>
      </c>
      <c r="I69" s="204" t="s">
        <v>135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 t="s">
        <v>136</v>
      </c>
      <c r="AF69" s="165"/>
      <c r="AG69" s="165"/>
      <c r="AH69" s="165"/>
      <c r="AI69" s="165"/>
      <c r="AJ69" s="165"/>
      <c r="AK69" s="165"/>
      <c r="AL69" s="165"/>
      <c r="AM69" s="165">
        <v>21</v>
      </c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202"/>
      <c r="B70" s="177"/>
      <c r="C70" s="221" t="s">
        <v>171</v>
      </c>
      <c r="D70" s="217"/>
      <c r="E70" s="219">
        <v>577.03156999999999</v>
      </c>
      <c r="F70" s="187"/>
      <c r="G70" s="187"/>
      <c r="H70" s="188"/>
      <c r="I70" s="204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201">
        <v>8</v>
      </c>
      <c r="B71" s="176" t="s">
        <v>172</v>
      </c>
      <c r="C71" s="197" t="s">
        <v>173</v>
      </c>
      <c r="D71" s="180" t="s">
        <v>133</v>
      </c>
      <c r="E71" s="183">
        <v>297.25869</v>
      </c>
      <c r="F71" s="186"/>
      <c r="G71" s="187">
        <f>ROUND(E71*F71,2)</f>
        <v>0</v>
      </c>
      <c r="H71" s="188" t="s">
        <v>134</v>
      </c>
      <c r="I71" s="204" t="s">
        <v>135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 t="s">
        <v>136</v>
      </c>
      <c r="AF71" s="165"/>
      <c r="AG71" s="165"/>
      <c r="AH71" s="165"/>
      <c r="AI71" s="165"/>
      <c r="AJ71" s="165"/>
      <c r="AK71" s="165"/>
      <c r="AL71" s="165"/>
      <c r="AM71" s="165">
        <v>21</v>
      </c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</row>
    <row r="72" spans="1:60" outlineLevel="1" x14ac:dyDescent="0.2">
      <c r="A72" s="202"/>
      <c r="B72" s="177"/>
      <c r="C72" s="221" t="s">
        <v>174</v>
      </c>
      <c r="D72" s="217"/>
      <c r="E72" s="219">
        <v>297.25869</v>
      </c>
      <c r="F72" s="187"/>
      <c r="G72" s="187"/>
      <c r="H72" s="188"/>
      <c r="I72" s="204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1:60" outlineLevel="1" x14ac:dyDescent="0.2">
      <c r="A73" s="202"/>
      <c r="B73" s="306" t="s">
        <v>175</v>
      </c>
      <c r="C73" s="307"/>
      <c r="D73" s="308"/>
      <c r="E73" s="309"/>
      <c r="F73" s="310"/>
      <c r="G73" s="311"/>
      <c r="H73" s="188"/>
      <c r="I73" s="204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>
        <v>0</v>
      </c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outlineLevel="1" x14ac:dyDescent="0.2">
      <c r="A74" s="202"/>
      <c r="B74" s="306" t="s">
        <v>176</v>
      </c>
      <c r="C74" s="307"/>
      <c r="D74" s="308"/>
      <c r="E74" s="309"/>
      <c r="F74" s="310"/>
      <c r="G74" s="311"/>
      <c r="H74" s="188"/>
      <c r="I74" s="204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>
        <v>1</v>
      </c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201">
        <v>9</v>
      </c>
      <c r="B75" s="176" t="s">
        <v>177</v>
      </c>
      <c r="C75" s="197" t="s">
        <v>178</v>
      </c>
      <c r="D75" s="180" t="s">
        <v>133</v>
      </c>
      <c r="E75" s="183">
        <v>874.29025000000001</v>
      </c>
      <c r="F75" s="186"/>
      <c r="G75" s="187">
        <f>ROUND(E75*F75,2)</f>
        <v>0</v>
      </c>
      <c r="H75" s="188" t="s">
        <v>134</v>
      </c>
      <c r="I75" s="204" t="s">
        <v>135</v>
      </c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 t="s">
        <v>136</v>
      </c>
      <c r="AF75" s="165"/>
      <c r="AG75" s="165"/>
      <c r="AH75" s="165"/>
      <c r="AI75" s="165"/>
      <c r="AJ75" s="165"/>
      <c r="AK75" s="165"/>
      <c r="AL75" s="165"/>
      <c r="AM75" s="165">
        <v>21</v>
      </c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</row>
    <row r="76" spans="1:60" outlineLevel="1" x14ac:dyDescent="0.2">
      <c r="A76" s="202"/>
      <c r="B76" s="306" t="s">
        <v>179</v>
      </c>
      <c r="C76" s="307"/>
      <c r="D76" s="308"/>
      <c r="E76" s="309"/>
      <c r="F76" s="310"/>
      <c r="G76" s="311"/>
      <c r="H76" s="188"/>
      <c r="I76" s="204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>
        <v>0</v>
      </c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202"/>
      <c r="B77" s="306" t="s">
        <v>180</v>
      </c>
      <c r="C77" s="307"/>
      <c r="D77" s="308"/>
      <c r="E77" s="309"/>
      <c r="F77" s="310"/>
      <c r="G77" s="311"/>
      <c r="H77" s="188"/>
      <c r="I77" s="204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 t="s">
        <v>130</v>
      </c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202"/>
      <c r="B78" s="306" t="s">
        <v>181</v>
      </c>
      <c r="C78" s="307"/>
      <c r="D78" s="308"/>
      <c r="E78" s="309"/>
      <c r="F78" s="310"/>
      <c r="G78" s="311"/>
      <c r="H78" s="188"/>
      <c r="I78" s="204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>
        <v>1</v>
      </c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60" outlineLevel="1" x14ac:dyDescent="0.2">
      <c r="A79" s="201">
        <v>10</v>
      </c>
      <c r="B79" s="176" t="s">
        <v>182</v>
      </c>
      <c r="C79" s="197" t="s">
        <v>183</v>
      </c>
      <c r="D79" s="180" t="s">
        <v>133</v>
      </c>
      <c r="E79" s="183">
        <v>874.29025000000001</v>
      </c>
      <c r="F79" s="186"/>
      <c r="G79" s="187">
        <f>ROUND(E79*F79,2)</f>
        <v>0</v>
      </c>
      <c r="H79" s="188" t="s">
        <v>134</v>
      </c>
      <c r="I79" s="204" t="s">
        <v>135</v>
      </c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 t="s">
        <v>136</v>
      </c>
      <c r="AF79" s="165"/>
      <c r="AG79" s="165"/>
      <c r="AH79" s="165"/>
      <c r="AI79" s="165"/>
      <c r="AJ79" s="165"/>
      <c r="AK79" s="165"/>
      <c r="AL79" s="165"/>
      <c r="AM79" s="165">
        <v>21</v>
      </c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202"/>
      <c r="B80" s="306" t="s">
        <v>184</v>
      </c>
      <c r="C80" s="307"/>
      <c r="D80" s="308"/>
      <c r="E80" s="309"/>
      <c r="F80" s="310"/>
      <c r="G80" s="311"/>
      <c r="H80" s="188"/>
      <c r="I80" s="204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>
        <v>0</v>
      </c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outlineLevel="1" x14ac:dyDescent="0.2">
      <c r="A81" s="202"/>
      <c r="B81" s="306" t="s">
        <v>185</v>
      </c>
      <c r="C81" s="307"/>
      <c r="D81" s="308"/>
      <c r="E81" s="309"/>
      <c r="F81" s="310"/>
      <c r="G81" s="311"/>
      <c r="H81" s="188"/>
      <c r="I81" s="204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 t="s">
        <v>130</v>
      </c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</row>
    <row r="82" spans="1:60" outlineLevel="1" x14ac:dyDescent="0.2">
      <c r="A82" s="201">
        <v>11</v>
      </c>
      <c r="B82" s="176" t="s">
        <v>186</v>
      </c>
      <c r="C82" s="197" t="s">
        <v>187</v>
      </c>
      <c r="D82" s="180" t="s">
        <v>188</v>
      </c>
      <c r="E82" s="183">
        <v>1105.8752500000001</v>
      </c>
      <c r="F82" s="186"/>
      <c r="G82" s="187">
        <f>ROUND(E82*F82,2)</f>
        <v>0</v>
      </c>
      <c r="H82" s="188" t="s">
        <v>189</v>
      </c>
      <c r="I82" s="204" t="s">
        <v>135</v>
      </c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 t="s">
        <v>136</v>
      </c>
      <c r="AF82" s="165"/>
      <c r="AG82" s="165"/>
      <c r="AH82" s="165"/>
      <c r="AI82" s="165"/>
      <c r="AJ82" s="165"/>
      <c r="AK82" s="165"/>
      <c r="AL82" s="165"/>
      <c r="AM82" s="165">
        <v>21</v>
      </c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201">
        <v>12</v>
      </c>
      <c r="B83" s="176" t="s">
        <v>190</v>
      </c>
      <c r="C83" s="197" t="s">
        <v>191</v>
      </c>
      <c r="D83" s="180" t="s">
        <v>188</v>
      </c>
      <c r="E83" s="183">
        <v>434.12475000000001</v>
      </c>
      <c r="F83" s="186"/>
      <c r="G83" s="187">
        <f>ROUND(E83*F83,2)</f>
        <v>0</v>
      </c>
      <c r="H83" s="188" t="s">
        <v>189</v>
      </c>
      <c r="I83" s="204" t="s">
        <v>135</v>
      </c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 t="s">
        <v>136</v>
      </c>
      <c r="AF83" s="165"/>
      <c r="AG83" s="165"/>
      <c r="AH83" s="165"/>
      <c r="AI83" s="165"/>
      <c r="AJ83" s="165"/>
      <c r="AK83" s="165"/>
      <c r="AL83" s="165"/>
      <c r="AM83" s="165">
        <v>21</v>
      </c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202"/>
      <c r="B84" s="306" t="s">
        <v>192</v>
      </c>
      <c r="C84" s="307"/>
      <c r="D84" s="308"/>
      <c r="E84" s="309"/>
      <c r="F84" s="310"/>
      <c r="G84" s="311"/>
      <c r="H84" s="188"/>
      <c r="I84" s="204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>
        <v>0</v>
      </c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202"/>
      <c r="B85" s="306" t="s">
        <v>193</v>
      </c>
      <c r="C85" s="307"/>
      <c r="D85" s="308"/>
      <c r="E85" s="309"/>
      <c r="F85" s="310"/>
      <c r="G85" s="311"/>
      <c r="H85" s="188"/>
      <c r="I85" s="204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 t="s">
        <v>130</v>
      </c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outlineLevel="1" x14ac:dyDescent="0.2">
      <c r="A86" s="201">
        <v>13</v>
      </c>
      <c r="B86" s="176" t="s">
        <v>194</v>
      </c>
      <c r="C86" s="197" t="s">
        <v>195</v>
      </c>
      <c r="D86" s="180" t="s">
        <v>188</v>
      </c>
      <c r="E86" s="183">
        <v>640</v>
      </c>
      <c r="F86" s="186"/>
      <c r="G86" s="187">
        <f>ROUND(E86*F86,2)</f>
        <v>0</v>
      </c>
      <c r="H86" s="188" t="s">
        <v>134</v>
      </c>
      <c r="I86" s="204" t="s">
        <v>135</v>
      </c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 t="s">
        <v>136</v>
      </c>
      <c r="AF86" s="165"/>
      <c r="AG86" s="165"/>
      <c r="AH86" s="165"/>
      <c r="AI86" s="165"/>
      <c r="AJ86" s="165"/>
      <c r="AK86" s="165"/>
      <c r="AL86" s="165"/>
      <c r="AM86" s="165">
        <v>21</v>
      </c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202"/>
      <c r="B87" s="306" t="s">
        <v>196</v>
      </c>
      <c r="C87" s="307"/>
      <c r="D87" s="308"/>
      <c r="E87" s="309"/>
      <c r="F87" s="310"/>
      <c r="G87" s="311"/>
      <c r="H87" s="188"/>
      <c r="I87" s="204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>
        <v>0</v>
      </c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outlineLevel="1" x14ac:dyDescent="0.2">
      <c r="A88" s="202"/>
      <c r="B88" s="306" t="s">
        <v>197</v>
      </c>
      <c r="C88" s="307"/>
      <c r="D88" s="308"/>
      <c r="E88" s="309"/>
      <c r="F88" s="310"/>
      <c r="G88" s="311"/>
      <c r="H88" s="188"/>
      <c r="I88" s="204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 t="s">
        <v>130</v>
      </c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1:60" outlineLevel="1" x14ac:dyDescent="0.2">
      <c r="A89" s="201">
        <v>14</v>
      </c>
      <c r="B89" s="176" t="s">
        <v>198</v>
      </c>
      <c r="C89" s="197" t="s">
        <v>199</v>
      </c>
      <c r="D89" s="180" t="s">
        <v>188</v>
      </c>
      <c r="E89" s="183">
        <v>1105.8752500000001</v>
      </c>
      <c r="F89" s="186"/>
      <c r="G89" s="187">
        <f>ROUND(E89*F89,2)</f>
        <v>0</v>
      </c>
      <c r="H89" s="188" t="s">
        <v>134</v>
      </c>
      <c r="I89" s="204" t="s">
        <v>135</v>
      </c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 t="s">
        <v>136</v>
      </c>
      <c r="AF89" s="165"/>
      <c r="AG89" s="165"/>
      <c r="AH89" s="165"/>
      <c r="AI89" s="165"/>
      <c r="AJ89" s="165"/>
      <c r="AK89" s="165"/>
      <c r="AL89" s="165"/>
      <c r="AM89" s="165">
        <v>21</v>
      </c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outlineLevel="1" x14ac:dyDescent="0.2">
      <c r="A90" s="202"/>
      <c r="B90" s="177"/>
      <c r="C90" s="221" t="s">
        <v>200</v>
      </c>
      <c r="D90" s="217"/>
      <c r="E90" s="219">
        <v>1105.8752500000001</v>
      </c>
      <c r="F90" s="187"/>
      <c r="G90" s="187"/>
      <c r="H90" s="188"/>
      <c r="I90" s="204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outlineLevel="1" x14ac:dyDescent="0.2">
      <c r="A91" s="202"/>
      <c r="B91" s="306" t="s">
        <v>201</v>
      </c>
      <c r="C91" s="307"/>
      <c r="D91" s="308"/>
      <c r="E91" s="309"/>
      <c r="F91" s="310"/>
      <c r="G91" s="311"/>
      <c r="H91" s="188"/>
      <c r="I91" s="204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>
        <v>0</v>
      </c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</row>
    <row r="92" spans="1:60" outlineLevel="1" x14ac:dyDescent="0.2">
      <c r="A92" s="202"/>
      <c r="B92" s="306" t="s">
        <v>202</v>
      </c>
      <c r="C92" s="307"/>
      <c r="D92" s="308"/>
      <c r="E92" s="309"/>
      <c r="F92" s="310"/>
      <c r="G92" s="311"/>
      <c r="H92" s="188"/>
      <c r="I92" s="204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 t="s">
        <v>130</v>
      </c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</row>
    <row r="93" spans="1:60" outlineLevel="1" x14ac:dyDescent="0.2">
      <c r="A93" s="201">
        <v>15</v>
      </c>
      <c r="B93" s="176" t="s">
        <v>203</v>
      </c>
      <c r="C93" s="197" t="s">
        <v>204</v>
      </c>
      <c r="D93" s="180" t="s">
        <v>188</v>
      </c>
      <c r="E93" s="183">
        <v>640</v>
      </c>
      <c r="F93" s="186"/>
      <c r="G93" s="187">
        <f>ROUND(E93*F93,2)</f>
        <v>0</v>
      </c>
      <c r="H93" s="188" t="s">
        <v>189</v>
      </c>
      <c r="I93" s="204" t="s">
        <v>135</v>
      </c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 t="s">
        <v>136</v>
      </c>
      <c r="AF93" s="165"/>
      <c r="AG93" s="165"/>
      <c r="AH93" s="165"/>
      <c r="AI93" s="165"/>
      <c r="AJ93" s="165"/>
      <c r="AK93" s="165"/>
      <c r="AL93" s="165"/>
      <c r="AM93" s="165">
        <v>21</v>
      </c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</row>
    <row r="94" spans="1:60" outlineLevel="1" x14ac:dyDescent="0.2">
      <c r="A94" s="202"/>
      <c r="B94" s="306" t="s">
        <v>205</v>
      </c>
      <c r="C94" s="307"/>
      <c r="D94" s="308"/>
      <c r="E94" s="309"/>
      <c r="F94" s="310"/>
      <c r="G94" s="311"/>
      <c r="H94" s="188"/>
      <c r="I94" s="204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>
        <v>0</v>
      </c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</row>
    <row r="95" spans="1:60" outlineLevel="1" x14ac:dyDescent="0.2">
      <c r="A95" s="202"/>
      <c r="B95" s="306" t="s">
        <v>206</v>
      </c>
      <c r="C95" s="307"/>
      <c r="D95" s="308"/>
      <c r="E95" s="309"/>
      <c r="F95" s="310"/>
      <c r="G95" s="311"/>
      <c r="H95" s="188"/>
      <c r="I95" s="204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 t="s">
        <v>130</v>
      </c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</row>
    <row r="96" spans="1:60" outlineLevel="1" x14ac:dyDescent="0.2">
      <c r="A96" s="201">
        <v>16</v>
      </c>
      <c r="B96" s="176" t="s">
        <v>207</v>
      </c>
      <c r="C96" s="197" t="s">
        <v>208</v>
      </c>
      <c r="D96" s="180" t="s">
        <v>188</v>
      </c>
      <c r="E96" s="183">
        <v>225.08975000000001</v>
      </c>
      <c r="F96" s="186"/>
      <c r="G96" s="187">
        <f>ROUND(E96*F96,2)</f>
        <v>0</v>
      </c>
      <c r="H96" s="188" t="s">
        <v>134</v>
      </c>
      <c r="I96" s="204" t="s">
        <v>135</v>
      </c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 t="s">
        <v>136</v>
      </c>
      <c r="AF96" s="165"/>
      <c r="AG96" s="165"/>
      <c r="AH96" s="165"/>
      <c r="AI96" s="165"/>
      <c r="AJ96" s="165"/>
      <c r="AK96" s="165"/>
      <c r="AL96" s="165"/>
      <c r="AM96" s="165">
        <v>21</v>
      </c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</row>
    <row r="97" spans="1:60" outlineLevel="1" x14ac:dyDescent="0.2">
      <c r="A97" s="202"/>
      <c r="B97" s="177"/>
      <c r="C97" s="221" t="s">
        <v>209</v>
      </c>
      <c r="D97" s="217"/>
      <c r="E97" s="219"/>
      <c r="F97" s="187"/>
      <c r="G97" s="187"/>
      <c r="H97" s="188"/>
      <c r="I97" s="204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</row>
    <row r="98" spans="1:60" outlineLevel="1" x14ac:dyDescent="0.2">
      <c r="A98" s="202"/>
      <c r="B98" s="177"/>
      <c r="C98" s="221" t="s">
        <v>210</v>
      </c>
      <c r="D98" s="217"/>
      <c r="E98" s="219">
        <v>49.53</v>
      </c>
      <c r="F98" s="187"/>
      <c r="G98" s="187"/>
      <c r="H98" s="188"/>
      <c r="I98" s="204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</row>
    <row r="99" spans="1:60" outlineLevel="1" x14ac:dyDescent="0.2">
      <c r="A99" s="202"/>
      <c r="B99" s="177"/>
      <c r="C99" s="221" t="s">
        <v>211</v>
      </c>
      <c r="D99" s="217"/>
      <c r="E99" s="219">
        <v>25.92</v>
      </c>
      <c r="F99" s="187"/>
      <c r="G99" s="187"/>
      <c r="H99" s="188"/>
      <c r="I99" s="204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</row>
    <row r="100" spans="1:60" outlineLevel="1" x14ac:dyDescent="0.2">
      <c r="A100" s="202"/>
      <c r="B100" s="177"/>
      <c r="C100" s="221" t="s">
        <v>212</v>
      </c>
      <c r="D100" s="217"/>
      <c r="E100" s="219">
        <v>68.540000000000006</v>
      </c>
      <c r="F100" s="187"/>
      <c r="G100" s="187"/>
      <c r="H100" s="188"/>
      <c r="I100" s="204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</row>
    <row r="101" spans="1:60" outlineLevel="1" x14ac:dyDescent="0.2">
      <c r="A101" s="202"/>
      <c r="B101" s="177"/>
      <c r="C101" s="221" t="s">
        <v>213</v>
      </c>
      <c r="D101" s="217"/>
      <c r="E101" s="219">
        <v>81.09975</v>
      </c>
      <c r="F101" s="187"/>
      <c r="G101" s="187"/>
      <c r="H101" s="188"/>
      <c r="I101" s="204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</row>
    <row r="102" spans="1:60" outlineLevel="1" x14ac:dyDescent="0.2">
      <c r="A102" s="202"/>
      <c r="B102" s="306" t="s">
        <v>214</v>
      </c>
      <c r="C102" s="307"/>
      <c r="D102" s="308"/>
      <c r="E102" s="309"/>
      <c r="F102" s="310"/>
      <c r="G102" s="311"/>
      <c r="H102" s="188"/>
      <c r="I102" s="204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>
        <v>0</v>
      </c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</row>
    <row r="103" spans="1:60" outlineLevel="1" x14ac:dyDescent="0.2">
      <c r="A103" s="202"/>
      <c r="B103" s="306" t="s">
        <v>215</v>
      </c>
      <c r="C103" s="307"/>
      <c r="D103" s="308"/>
      <c r="E103" s="309"/>
      <c r="F103" s="310"/>
      <c r="G103" s="311"/>
      <c r="H103" s="188"/>
      <c r="I103" s="204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 t="s">
        <v>130</v>
      </c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</row>
    <row r="104" spans="1:60" outlineLevel="1" x14ac:dyDescent="0.2">
      <c r="A104" s="201">
        <v>17</v>
      </c>
      <c r="B104" s="176" t="s">
        <v>216</v>
      </c>
      <c r="C104" s="197" t="s">
        <v>217</v>
      </c>
      <c r="D104" s="180" t="s">
        <v>188</v>
      </c>
      <c r="E104" s="183">
        <v>209.035</v>
      </c>
      <c r="F104" s="186"/>
      <c r="G104" s="187">
        <f>ROUND(E104*F104,2)</f>
        <v>0</v>
      </c>
      <c r="H104" s="188" t="s">
        <v>134</v>
      </c>
      <c r="I104" s="204" t="s">
        <v>135</v>
      </c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 t="s">
        <v>136</v>
      </c>
      <c r="AF104" s="165"/>
      <c r="AG104" s="165"/>
      <c r="AH104" s="165"/>
      <c r="AI104" s="165"/>
      <c r="AJ104" s="165"/>
      <c r="AK104" s="165"/>
      <c r="AL104" s="165"/>
      <c r="AM104" s="165">
        <v>21</v>
      </c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outlineLevel="1" x14ac:dyDescent="0.2">
      <c r="A105" s="202"/>
      <c r="B105" s="177"/>
      <c r="C105" s="221" t="s">
        <v>209</v>
      </c>
      <c r="D105" s="217"/>
      <c r="E105" s="219"/>
      <c r="F105" s="187"/>
      <c r="G105" s="187"/>
      <c r="H105" s="188"/>
      <c r="I105" s="204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</row>
    <row r="106" spans="1:60" outlineLevel="1" x14ac:dyDescent="0.2">
      <c r="A106" s="202"/>
      <c r="B106" s="177"/>
      <c r="C106" s="221" t="s">
        <v>218</v>
      </c>
      <c r="D106" s="217"/>
      <c r="E106" s="219"/>
      <c r="F106" s="187"/>
      <c r="G106" s="187"/>
      <c r="H106" s="188"/>
      <c r="I106" s="204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</row>
    <row r="107" spans="1:60" outlineLevel="1" x14ac:dyDescent="0.2">
      <c r="A107" s="202"/>
      <c r="B107" s="177"/>
      <c r="C107" s="221" t="s">
        <v>219</v>
      </c>
      <c r="D107" s="217"/>
      <c r="E107" s="219">
        <v>6.72</v>
      </c>
      <c r="F107" s="187"/>
      <c r="G107" s="187"/>
      <c r="H107" s="188"/>
      <c r="I107" s="204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</row>
    <row r="108" spans="1:60" outlineLevel="1" x14ac:dyDescent="0.2">
      <c r="A108" s="202"/>
      <c r="B108" s="177"/>
      <c r="C108" s="221" t="s">
        <v>220</v>
      </c>
      <c r="D108" s="217"/>
      <c r="E108" s="219">
        <v>22.35</v>
      </c>
      <c r="F108" s="187"/>
      <c r="G108" s="187"/>
      <c r="H108" s="188"/>
      <c r="I108" s="204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0" outlineLevel="1" x14ac:dyDescent="0.2">
      <c r="A109" s="202"/>
      <c r="B109" s="177"/>
      <c r="C109" s="221" t="s">
        <v>221</v>
      </c>
      <c r="D109" s="217"/>
      <c r="E109" s="219">
        <v>43.664999999999999</v>
      </c>
      <c r="F109" s="187"/>
      <c r="G109" s="187"/>
      <c r="H109" s="188"/>
      <c r="I109" s="204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</row>
    <row r="110" spans="1:60" outlineLevel="1" x14ac:dyDescent="0.2">
      <c r="A110" s="202"/>
      <c r="B110" s="177"/>
      <c r="C110" s="221" t="s">
        <v>117</v>
      </c>
      <c r="D110" s="217"/>
      <c r="E110" s="219"/>
      <c r="F110" s="187"/>
      <c r="G110" s="187"/>
      <c r="H110" s="188"/>
      <c r="I110" s="204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</row>
    <row r="111" spans="1:60" outlineLevel="1" x14ac:dyDescent="0.2">
      <c r="A111" s="202"/>
      <c r="B111" s="177"/>
      <c r="C111" s="221" t="s">
        <v>222</v>
      </c>
      <c r="D111" s="217"/>
      <c r="E111" s="219">
        <v>136.30000000000001</v>
      </c>
      <c r="F111" s="187"/>
      <c r="G111" s="187"/>
      <c r="H111" s="188"/>
      <c r="I111" s="204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</row>
    <row r="112" spans="1:60" outlineLevel="1" x14ac:dyDescent="0.2">
      <c r="A112" s="202"/>
      <c r="B112" s="306" t="s">
        <v>223</v>
      </c>
      <c r="C112" s="307"/>
      <c r="D112" s="308"/>
      <c r="E112" s="309"/>
      <c r="F112" s="310"/>
      <c r="G112" s="311"/>
      <c r="H112" s="188"/>
      <c r="I112" s="204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>
        <v>0</v>
      </c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</row>
    <row r="113" spans="1:60" outlineLevel="1" x14ac:dyDescent="0.2">
      <c r="A113" s="202"/>
      <c r="B113" s="306" t="s">
        <v>224</v>
      </c>
      <c r="C113" s="307"/>
      <c r="D113" s="308"/>
      <c r="E113" s="309"/>
      <c r="F113" s="310"/>
      <c r="G113" s="311"/>
      <c r="H113" s="188"/>
      <c r="I113" s="204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 t="s">
        <v>130</v>
      </c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</row>
    <row r="114" spans="1:60" outlineLevel="1" x14ac:dyDescent="0.2">
      <c r="A114" s="201">
        <v>18</v>
      </c>
      <c r="B114" s="176" t="s">
        <v>225</v>
      </c>
      <c r="C114" s="197" t="s">
        <v>226</v>
      </c>
      <c r="D114" s="180" t="s">
        <v>188</v>
      </c>
      <c r="E114" s="183">
        <v>434.12475000000001</v>
      </c>
      <c r="F114" s="186"/>
      <c r="G114" s="187">
        <f>ROUND(E114*F114,2)</f>
        <v>0</v>
      </c>
      <c r="H114" s="188" t="s">
        <v>134</v>
      </c>
      <c r="I114" s="204" t="s">
        <v>135</v>
      </c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 t="s">
        <v>136</v>
      </c>
      <c r="AF114" s="165"/>
      <c r="AG114" s="165"/>
      <c r="AH114" s="165"/>
      <c r="AI114" s="165"/>
      <c r="AJ114" s="165"/>
      <c r="AK114" s="165"/>
      <c r="AL114" s="165"/>
      <c r="AM114" s="165">
        <v>21</v>
      </c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</row>
    <row r="115" spans="1:60" outlineLevel="1" x14ac:dyDescent="0.2">
      <c r="A115" s="202"/>
      <c r="B115" s="177"/>
      <c r="C115" s="221" t="s">
        <v>227</v>
      </c>
      <c r="D115" s="217"/>
      <c r="E115" s="219">
        <v>434.12475000000001</v>
      </c>
      <c r="F115" s="187"/>
      <c r="G115" s="187"/>
      <c r="H115" s="188"/>
      <c r="I115" s="204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</row>
    <row r="116" spans="1:60" outlineLevel="1" x14ac:dyDescent="0.2">
      <c r="A116" s="201">
        <v>19</v>
      </c>
      <c r="B116" s="176" t="s">
        <v>228</v>
      </c>
      <c r="C116" s="197" t="s">
        <v>229</v>
      </c>
      <c r="D116" s="180" t="s">
        <v>230</v>
      </c>
      <c r="E116" s="183">
        <v>46.2</v>
      </c>
      <c r="F116" s="186"/>
      <c r="G116" s="187">
        <f>ROUND(E116*F116,2)</f>
        <v>0</v>
      </c>
      <c r="H116" s="188" t="s">
        <v>231</v>
      </c>
      <c r="I116" s="204" t="s">
        <v>135</v>
      </c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 t="s">
        <v>136</v>
      </c>
      <c r="AF116" s="165"/>
      <c r="AG116" s="165"/>
      <c r="AH116" s="165"/>
      <c r="AI116" s="165"/>
      <c r="AJ116" s="165"/>
      <c r="AK116" s="165"/>
      <c r="AL116" s="165"/>
      <c r="AM116" s="165">
        <v>21</v>
      </c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</row>
    <row r="117" spans="1:60" outlineLevel="1" x14ac:dyDescent="0.2">
      <c r="A117" s="202"/>
      <c r="B117" s="177"/>
      <c r="C117" s="221" t="s">
        <v>232</v>
      </c>
      <c r="D117" s="217"/>
      <c r="E117" s="219">
        <v>46.2</v>
      </c>
      <c r="F117" s="187"/>
      <c r="G117" s="187"/>
      <c r="H117" s="188"/>
      <c r="I117" s="204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</row>
    <row r="118" spans="1:60" x14ac:dyDescent="0.2">
      <c r="A118" s="200" t="s">
        <v>96</v>
      </c>
      <c r="B118" s="175" t="s">
        <v>59</v>
      </c>
      <c r="C118" s="196" t="s">
        <v>60</v>
      </c>
      <c r="D118" s="179"/>
      <c r="E118" s="182"/>
      <c r="F118" s="303">
        <f>SUM(G119:G124)</f>
        <v>0</v>
      </c>
      <c r="G118" s="304"/>
      <c r="H118" s="185"/>
      <c r="I118" s="203"/>
      <c r="AE118" t="s">
        <v>97</v>
      </c>
    </row>
    <row r="119" spans="1:60" outlineLevel="1" x14ac:dyDescent="0.2">
      <c r="A119" s="202"/>
      <c r="B119" s="312" t="s">
        <v>233</v>
      </c>
      <c r="C119" s="313"/>
      <c r="D119" s="314"/>
      <c r="E119" s="315"/>
      <c r="F119" s="316"/>
      <c r="G119" s="317"/>
      <c r="H119" s="188"/>
      <c r="I119" s="204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>
        <v>0</v>
      </c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</row>
    <row r="120" spans="1:60" outlineLevel="1" x14ac:dyDescent="0.2">
      <c r="A120" s="201">
        <v>20</v>
      </c>
      <c r="B120" s="176" t="s">
        <v>234</v>
      </c>
      <c r="C120" s="197" t="s">
        <v>235</v>
      </c>
      <c r="D120" s="180" t="s">
        <v>188</v>
      </c>
      <c r="E120" s="183">
        <v>306.25</v>
      </c>
      <c r="F120" s="186"/>
      <c r="G120" s="187">
        <f>ROUND(E120*F120,2)</f>
        <v>0</v>
      </c>
      <c r="H120" s="188" t="s">
        <v>236</v>
      </c>
      <c r="I120" s="204" t="s">
        <v>135</v>
      </c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 t="s">
        <v>136</v>
      </c>
      <c r="AF120" s="165"/>
      <c r="AG120" s="165"/>
      <c r="AH120" s="165"/>
      <c r="AI120" s="165"/>
      <c r="AJ120" s="165"/>
      <c r="AK120" s="165"/>
      <c r="AL120" s="165"/>
      <c r="AM120" s="165">
        <v>21</v>
      </c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</row>
    <row r="121" spans="1:60" outlineLevel="1" x14ac:dyDescent="0.2">
      <c r="A121" s="202"/>
      <c r="B121" s="177"/>
      <c r="C121" s="221" t="s">
        <v>237</v>
      </c>
      <c r="D121" s="217"/>
      <c r="E121" s="219">
        <v>306.25</v>
      </c>
      <c r="F121" s="187"/>
      <c r="G121" s="187"/>
      <c r="H121" s="188"/>
      <c r="I121" s="204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</row>
    <row r="122" spans="1:60" ht="22.5" outlineLevel="1" x14ac:dyDescent="0.2">
      <c r="A122" s="201">
        <v>21</v>
      </c>
      <c r="B122" s="176" t="s">
        <v>238</v>
      </c>
      <c r="C122" s="197" t="s">
        <v>239</v>
      </c>
      <c r="D122" s="180" t="s">
        <v>188</v>
      </c>
      <c r="E122" s="183">
        <v>336.875</v>
      </c>
      <c r="F122" s="186"/>
      <c r="G122" s="187">
        <f>ROUND(E122*F122,2)</f>
        <v>0</v>
      </c>
      <c r="H122" s="188" t="s">
        <v>231</v>
      </c>
      <c r="I122" s="204" t="s">
        <v>135</v>
      </c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 t="s">
        <v>136</v>
      </c>
      <c r="AF122" s="165"/>
      <c r="AG122" s="165"/>
      <c r="AH122" s="165"/>
      <c r="AI122" s="165"/>
      <c r="AJ122" s="165"/>
      <c r="AK122" s="165"/>
      <c r="AL122" s="165"/>
      <c r="AM122" s="165">
        <v>21</v>
      </c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</row>
    <row r="123" spans="1:60" outlineLevel="1" x14ac:dyDescent="0.2">
      <c r="A123" s="202"/>
      <c r="B123" s="177"/>
      <c r="C123" s="221" t="s">
        <v>240</v>
      </c>
      <c r="D123" s="217"/>
      <c r="E123" s="219"/>
      <c r="F123" s="187"/>
      <c r="G123" s="187"/>
      <c r="H123" s="188"/>
      <c r="I123" s="204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</row>
    <row r="124" spans="1:60" outlineLevel="1" x14ac:dyDescent="0.2">
      <c r="A124" s="202"/>
      <c r="B124" s="177"/>
      <c r="C124" s="221" t="s">
        <v>241</v>
      </c>
      <c r="D124" s="217"/>
      <c r="E124" s="219">
        <v>336.875</v>
      </c>
      <c r="F124" s="187"/>
      <c r="G124" s="187"/>
      <c r="H124" s="188"/>
      <c r="I124" s="204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</row>
    <row r="125" spans="1:60" x14ac:dyDescent="0.2">
      <c r="A125" s="200" t="s">
        <v>96</v>
      </c>
      <c r="B125" s="175" t="s">
        <v>65</v>
      </c>
      <c r="C125" s="196" t="s">
        <v>66</v>
      </c>
      <c r="D125" s="179"/>
      <c r="E125" s="182"/>
      <c r="F125" s="303">
        <f>SUM(G126:G132)</f>
        <v>0</v>
      </c>
      <c r="G125" s="304"/>
      <c r="H125" s="185"/>
      <c r="I125" s="203"/>
      <c r="AE125" t="s">
        <v>97</v>
      </c>
    </row>
    <row r="126" spans="1:60" outlineLevel="1" x14ac:dyDescent="0.2">
      <c r="A126" s="202"/>
      <c r="B126" s="312" t="s">
        <v>242</v>
      </c>
      <c r="C126" s="313"/>
      <c r="D126" s="314"/>
      <c r="E126" s="315"/>
      <c r="F126" s="316"/>
      <c r="G126" s="317"/>
      <c r="H126" s="188"/>
      <c r="I126" s="204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>
        <v>0</v>
      </c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</row>
    <row r="127" spans="1:60" outlineLevel="1" x14ac:dyDescent="0.2">
      <c r="A127" s="202"/>
      <c r="B127" s="306" t="s">
        <v>243</v>
      </c>
      <c r="C127" s="307"/>
      <c r="D127" s="308"/>
      <c r="E127" s="309"/>
      <c r="F127" s="310"/>
      <c r="G127" s="311"/>
      <c r="H127" s="188"/>
      <c r="I127" s="204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 t="s">
        <v>130</v>
      </c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</row>
    <row r="128" spans="1:60" outlineLevel="1" x14ac:dyDescent="0.2">
      <c r="A128" s="201">
        <v>22</v>
      </c>
      <c r="B128" s="176" t="s">
        <v>244</v>
      </c>
      <c r="C128" s="197" t="s">
        <v>245</v>
      </c>
      <c r="D128" s="180" t="s">
        <v>188</v>
      </c>
      <c r="E128" s="183">
        <v>306.25</v>
      </c>
      <c r="F128" s="186"/>
      <c r="G128" s="187">
        <f>ROUND(E128*F128,2)</f>
        <v>0</v>
      </c>
      <c r="H128" s="188" t="s">
        <v>246</v>
      </c>
      <c r="I128" s="204" t="s">
        <v>135</v>
      </c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 t="s">
        <v>136</v>
      </c>
      <c r="AF128" s="165"/>
      <c r="AG128" s="165"/>
      <c r="AH128" s="165"/>
      <c r="AI128" s="165"/>
      <c r="AJ128" s="165"/>
      <c r="AK128" s="165"/>
      <c r="AL128" s="165"/>
      <c r="AM128" s="165">
        <v>21</v>
      </c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</row>
    <row r="129" spans="1:60" outlineLevel="1" x14ac:dyDescent="0.2">
      <c r="A129" s="202"/>
      <c r="B129" s="177"/>
      <c r="C129" s="221" t="s">
        <v>237</v>
      </c>
      <c r="D129" s="217"/>
      <c r="E129" s="219">
        <v>306.25</v>
      </c>
      <c r="F129" s="187"/>
      <c r="G129" s="187"/>
      <c r="H129" s="188"/>
      <c r="I129" s="204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</row>
    <row r="130" spans="1:60" outlineLevel="1" x14ac:dyDescent="0.2">
      <c r="A130" s="201">
        <v>23</v>
      </c>
      <c r="B130" s="176" t="s">
        <v>247</v>
      </c>
      <c r="C130" s="197" t="s">
        <v>248</v>
      </c>
      <c r="D130" s="180" t="s">
        <v>188</v>
      </c>
      <c r="E130" s="183">
        <v>288</v>
      </c>
      <c r="F130" s="186"/>
      <c r="G130" s="187">
        <f>ROUND(E130*F130,2)</f>
        <v>0</v>
      </c>
      <c r="H130" s="188"/>
      <c r="I130" s="204" t="s">
        <v>101</v>
      </c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 t="s">
        <v>102</v>
      </c>
      <c r="AF130" s="165" t="s">
        <v>249</v>
      </c>
      <c r="AG130" s="165"/>
      <c r="AH130" s="165"/>
      <c r="AI130" s="165"/>
      <c r="AJ130" s="165"/>
      <c r="AK130" s="165"/>
      <c r="AL130" s="165"/>
      <c r="AM130" s="165">
        <v>21</v>
      </c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</row>
    <row r="131" spans="1:60" outlineLevel="1" x14ac:dyDescent="0.2">
      <c r="A131" s="202"/>
      <c r="B131" s="177"/>
      <c r="C131" s="221" t="s">
        <v>250</v>
      </c>
      <c r="D131" s="217"/>
      <c r="E131" s="219">
        <v>288</v>
      </c>
      <c r="F131" s="187"/>
      <c r="G131" s="187"/>
      <c r="H131" s="188"/>
      <c r="I131" s="204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</row>
    <row r="132" spans="1:60" outlineLevel="1" x14ac:dyDescent="0.2">
      <c r="A132" s="201">
        <v>24</v>
      </c>
      <c r="B132" s="176" t="s">
        <v>251</v>
      </c>
      <c r="C132" s="197" t="s">
        <v>252</v>
      </c>
      <c r="D132" s="180" t="s">
        <v>188</v>
      </c>
      <c r="E132" s="183">
        <v>288</v>
      </c>
      <c r="F132" s="186"/>
      <c r="G132" s="187">
        <f>ROUND(E132*F132,2)</f>
        <v>0</v>
      </c>
      <c r="H132" s="188"/>
      <c r="I132" s="204" t="s">
        <v>101</v>
      </c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 t="s">
        <v>102</v>
      </c>
      <c r="AF132" s="165" t="s">
        <v>249</v>
      </c>
      <c r="AG132" s="165"/>
      <c r="AH132" s="165"/>
      <c r="AI132" s="165"/>
      <c r="AJ132" s="165"/>
      <c r="AK132" s="165"/>
      <c r="AL132" s="165"/>
      <c r="AM132" s="165">
        <v>21</v>
      </c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</row>
    <row r="133" spans="1:60" x14ac:dyDescent="0.2">
      <c r="A133" s="200" t="s">
        <v>96</v>
      </c>
      <c r="B133" s="175" t="s">
        <v>67</v>
      </c>
      <c r="C133" s="196" t="s">
        <v>68</v>
      </c>
      <c r="D133" s="179"/>
      <c r="E133" s="182"/>
      <c r="F133" s="303">
        <f>SUM(G134:G137)</f>
        <v>0</v>
      </c>
      <c r="G133" s="304"/>
      <c r="H133" s="185"/>
      <c r="I133" s="203"/>
      <c r="AE133" t="s">
        <v>97</v>
      </c>
    </row>
    <row r="134" spans="1:60" ht="22.5" outlineLevel="1" x14ac:dyDescent="0.2">
      <c r="A134" s="201">
        <v>25</v>
      </c>
      <c r="B134" s="176" t="s">
        <v>253</v>
      </c>
      <c r="C134" s="197" t="s">
        <v>254</v>
      </c>
      <c r="D134" s="180" t="s">
        <v>188</v>
      </c>
      <c r="E134" s="183">
        <v>288</v>
      </c>
      <c r="F134" s="186"/>
      <c r="G134" s="187">
        <f>ROUND(E134*F134,2)</f>
        <v>0</v>
      </c>
      <c r="H134" s="188"/>
      <c r="I134" s="204" t="s">
        <v>101</v>
      </c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 t="s">
        <v>102</v>
      </c>
      <c r="AF134" s="165" t="s">
        <v>255</v>
      </c>
      <c r="AG134" s="165"/>
      <c r="AH134" s="165"/>
      <c r="AI134" s="165"/>
      <c r="AJ134" s="165"/>
      <c r="AK134" s="165"/>
      <c r="AL134" s="165"/>
      <c r="AM134" s="165">
        <v>21</v>
      </c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</row>
    <row r="135" spans="1:60" outlineLevel="1" x14ac:dyDescent="0.2">
      <c r="A135" s="202"/>
      <c r="B135" s="177"/>
      <c r="C135" s="221" t="s">
        <v>250</v>
      </c>
      <c r="D135" s="217"/>
      <c r="E135" s="219">
        <v>288</v>
      </c>
      <c r="F135" s="187"/>
      <c r="G135" s="187"/>
      <c r="H135" s="188"/>
      <c r="I135" s="204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</row>
    <row r="136" spans="1:60" outlineLevel="1" x14ac:dyDescent="0.2">
      <c r="A136" s="201">
        <v>26</v>
      </c>
      <c r="B136" s="176" t="s">
        <v>256</v>
      </c>
      <c r="C136" s="197" t="s">
        <v>257</v>
      </c>
      <c r="D136" s="180" t="s">
        <v>258</v>
      </c>
      <c r="E136" s="183">
        <v>118</v>
      </c>
      <c r="F136" s="186"/>
      <c r="G136" s="187">
        <f>ROUND(E136*F136,2)</f>
        <v>0</v>
      </c>
      <c r="H136" s="188"/>
      <c r="I136" s="204" t="s">
        <v>101</v>
      </c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 t="s">
        <v>102</v>
      </c>
      <c r="AF136" s="165" t="s">
        <v>255</v>
      </c>
      <c r="AG136" s="165"/>
      <c r="AH136" s="165"/>
      <c r="AI136" s="165"/>
      <c r="AJ136" s="165"/>
      <c r="AK136" s="165"/>
      <c r="AL136" s="165"/>
      <c r="AM136" s="165">
        <v>21</v>
      </c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</row>
    <row r="137" spans="1:60" outlineLevel="1" x14ac:dyDescent="0.2">
      <c r="A137" s="201">
        <v>27</v>
      </c>
      <c r="B137" s="176" t="s">
        <v>259</v>
      </c>
      <c r="C137" s="197" t="s">
        <v>260</v>
      </c>
      <c r="D137" s="180" t="s">
        <v>261</v>
      </c>
      <c r="E137" s="183">
        <v>1</v>
      </c>
      <c r="F137" s="186"/>
      <c r="G137" s="187">
        <f>ROUND(E137*F137,2)</f>
        <v>0</v>
      </c>
      <c r="H137" s="188"/>
      <c r="I137" s="204" t="s">
        <v>101</v>
      </c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 t="s">
        <v>102</v>
      </c>
      <c r="AF137" s="165" t="s">
        <v>255</v>
      </c>
      <c r="AG137" s="165"/>
      <c r="AH137" s="165"/>
      <c r="AI137" s="165"/>
      <c r="AJ137" s="165"/>
      <c r="AK137" s="165"/>
      <c r="AL137" s="165"/>
      <c r="AM137" s="165">
        <v>21</v>
      </c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</row>
    <row r="138" spans="1:60" x14ac:dyDescent="0.2">
      <c r="A138" s="200" t="s">
        <v>96</v>
      </c>
      <c r="B138" s="175" t="s">
        <v>73</v>
      </c>
      <c r="C138" s="196" t="s">
        <v>74</v>
      </c>
      <c r="D138" s="179"/>
      <c r="E138" s="182"/>
      <c r="F138" s="303">
        <f>SUM(G139:G147)</f>
        <v>0</v>
      </c>
      <c r="G138" s="304"/>
      <c r="H138" s="185"/>
      <c r="I138" s="203"/>
      <c r="AE138" t="s">
        <v>97</v>
      </c>
    </row>
    <row r="139" spans="1:60" outlineLevel="1" x14ac:dyDescent="0.2">
      <c r="A139" s="202"/>
      <c r="B139" s="312" t="s">
        <v>262</v>
      </c>
      <c r="C139" s="313"/>
      <c r="D139" s="314"/>
      <c r="E139" s="315"/>
      <c r="F139" s="316"/>
      <c r="G139" s="317"/>
      <c r="H139" s="188"/>
      <c r="I139" s="204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>
        <v>0</v>
      </c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</row>
    <row r="140" spans="1:60" outlineLevel="1" x14ac:dyDescent="0.2">
      <c r="A140" s="202"/>
      <c r="B140" s="306" t="s">
        <v>263</v>
      </c>
      <c r="C140" s="307"/>
      <c r="D140" s="308"/>
      <c r="E140" s="309"/>
      <c r="F140" s="310"/>
      <c r="G140" s="311"/>
      <c r="H140" s="188"/>
      <c r="I140" s="204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 t="s">
        <v>130</v>
      </c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</row>
    <row r="141" spans="1:60" outlineLevel="1" x14ac:dyDescent="0.2">
      <c r="A141" s="201">
        <v>28</v>
      </c>
      <c r="B141" s="176" t="s">
        <v>264</v>
      </c>
      <c r="C141" s="197" t="s">
        <v>265</v>
      </c>
      <c r="D141" s="180" t="s">
        <v>258</v>
      </c>
      <c r="E141" s="183">
        <v>59</v>
      </c>
      <c r="F141" s="186"/>
      <c r="G141" s="187">
        <f>ROUND(E141*F141,2)</f>
        <v>0</v>
      </c>
      <c r="H141" s="188" t="s">
        <v>246</v>
      </c>
      <c r="I141" s="204" t="s">
        <v>135</v>
      </c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 t="s">
        <v>136</v>
      </c>
      <c r="AF141" s="165"/>
      <c r="AG141" s="165"/>
      <c r="AH141" s="165"/>
      <c r="AI141" s="165"/>
      <c r="AJ141" s="165"/>
      <c r="AK141" s="165"/>
      <c r="AL141" s="165"/>
      <c r="AM141" s="165">
        <v>21</v>
      </c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</row>
    <row r="142" spans="1:60" outlineLevel="1" x14ac:dyDescent="0.2">
      <c r="A142" s="202"/>
      <c r="B142" s="306" t="s">
        <v>266</v>
      </c>
      <c r="C142" s="307"/>
      <c r="D142" s="308"/>
      <c r="E142" s="309"/>
      <c r="F142" s="310"/>
      <c r="G142" s="311"/>
      <c r="H142" s="188"/>
      <c r="I142" s="204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>
        <v>0</v>
      </c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</row>
    <row r="143" spans="1:60" outlineLevel="1" x14ac:dyDescent="0.2">
      <c r="A143" s="202"/>
      <c r="B143" s="306" t="s">
        <v>267</v>
      </c>
      <c r="C143" s="307"/>
      <c r="D143" s="308"/>
      <c r="E143" s="309"/>
      <c r="F143" s="310"/>
      <c r="G143" s="311"/>
      <c r="H143" s="188"/>
      <c r="I143" s="204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 t="s">
        <v>130</v>
      </c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</row>
    <row r="144" spans="1:60" outlineLevel="1" x14ac:dyDescent="0.2">
      <c r="A144" s="201">
        <v>29</v>
      </c>
      <c r="B144" s="176" t="s">
        <v>268</v>
      </c>
      <c r="C144" s="197" t="s">
        <v>269</v>
      </c>
      <c r="D144" s="180" t="s">
        <v>133</v>
      </c>
      <c r="E144" s="183">
        <v>2.6549999999999998</v>
      </c>
      <c r="F144" s="186"/>
      <c r="G144" s="187">
        <f>ROUND(E144*F144,2)</f>
        <v>0</v>
      </c>
      <c r="H144" s="188" t="s">
        <v>246</v>
      </c>
      <c r="I144" s="204" t="s">
        <v>135</v>
      </c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 t="s">
        <v>136</v>
      </c>
      <c r="AF144" s="165"/>
      <c r="AG144" s="165"/>
      <c r="AH144" s="165"/>
      <c r="AI144" s="165"/>
      <c r="AJ144" s="165"/>
      <c r="AK144" s="165"/>
      <c r="AL144" s="165"/>
      <c r="AM144" s="165">
        <v>21</v>
      </c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</row>
    <row r="145" spans="1:60" outlineLevel="1" x14ac:dyDescent="0.2">
      <c r="A145" s="202"/>
      <c r="B145" s="177"/>
      <c r="C145" s="221" t="s">
        <v>270</v>
      </c>
      <c r="D145" s="217"/>
      <c r="E145" s="219">
        <v>2.6549999999999998</v>
      </c>
      <c r="F145" s="187"/>
      <c r="G145" s="187"/>
      <c r="H145" s="188"/>
      <c r="I145" s="204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</row>
    <row r="146" spans="1:60" ht="22.5" outlineLevel="1" x14ac:dyDescent="0.2">
      <c r="A146" s="201">
        <v>30</v>
      </c>
      <c r="B146" s="176" t="s">
        <v>271</v>
      </c>
      <c r="C146" s="197" t="s">
        <v>272</v>
      </c>
      <c r="D146" s="180" t="s">
        <v>273</v>
      </c>
      <c r="E146" s="183">
        <v>59.59</v>
      </c>
      <c r="F146" s="186"/>
      <c r="G146" s="187">
        <f>ROUND(E146*F146,2)</f>
        <v>0</v>
      </c>
      <c r="H146" s="188" t="s">
        <v>231</v>
      </c>
      <c r="I146" s="204" t="s">
        <v>135</v>
      </c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 t="s">
        <v>136</v>
      </c>
      <c r="AF146" s="165"/>
      <c r="AG146" s="165"/>
      <c r="AH146" s="165"/>
      <c r="AI146" s="165"/>
      <c r="AJ146" s="165"/>
      <c r="AK146" s="165"/>
      <c r="AL146" s="165"/>
      <c r="AM146" s="165">
        <v>21</v>
      </c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</row>
    <row r="147" spans="1:60" outlineLevel="1" x14ac:dyDescent="0.2">
      <c r="A147" s="202"/>
      <c r="B147" s="177"/>
      <c r="C147" s="221" t="s">
        <v>274</v>
      </c>
      <c r="D147" s="217"/>
      <c r="E147" s="219">
        <v>59.59</v>
      </c>
      <c r="F147" s="187"/>
      <c r="G147" s="187"/>
      <c r="H147" s="188"/>
      <c r="I147" s="204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</row>
    <row r="148" spans="1:60" x14ac:dyDescent="0.2">
      <c r="A148" s="200" t="s">
        <v>96</v>
      </c>
      <c r="B148" s="175" t="s">
        <v>75</v>
      </c>
      <c r="C148" s="196" t="s">
        <v>76</v>
      </c>
      <c r="D148" s="179"/>
      <c r="E148" s="182"/>
      <c r="F148" s="303">
        <f>SUM(G149:G154)</f>
        <v>0</v>
      </c>
      <c r="G148" s="304"/>
      <c r="H148" s="185"/>
      <c r="I148" s="203"/>
      <c r="AE148" t="s">
        <v>97</v>
      </c>
    </row>
    <row r="149" spans="1:60" outlineLevel="1" x14ac:dyDescent="0.2">
      <c r="A149" s="202"/>
      <c r="B149" s="312" t="s">
        <v>275</v>
      </c>
      <c r="C149" s="313"/>
      <c r="D149" s="314"/>
      <c r="E149" s="315"/>
      <c r="F149" s="316"/>
      <c r="G149" s="317"/>
      <c r="H149" s="188"/>
      <c r="I149" s="204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>
        <v>0</v>
      </c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</row>
    <row r="150" spans="1:60" outlineLevel="1" x14ac:dyDescent="0.2">
      <c r="A150" s="202"/>
      <c r="B150" s="306" t="s">
        <v>276</v>
      </c>
      <c r="C150" s="307"/>
      <c r="D150" s="308"/>
      <c r="E150" s="309"/>
      <c r="F150" s="310"/>
      <c r="G150" s="311"/>
      <c r="H150" s="188"/>
      <c r="I150" s="204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 t="s">
        <v>130</v>
      </c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</row>
    <row r="151" spans="1:60" ht="22.5" outlineLevel="1" x14ac:dyDescent="0.2">
      <c r="A151" s="201">
        <v>31</v>
      </c>
      <c r="B151" s="176" t="s">
        <v>277</v>
      </c>
      <c r="C151" s="197" t="s">
        <v>278</v>
      </c>
      <c r="D151" s="180" t="s">
        <v>258</v>
      </c>
      <c r="E151" s="183">
        <v>21.5</v>
      </c>
      <c r="F151" s="186"/>
      <c r="G151" s="187">
        <f>ROUND(E151*F151,2)</f>
        <v>0</v>
      </c>
      <c r="H151" s="188" t="s">
        <v>246</v>
      </c>
      <c r="I151" s="204" t="s">
        <v>135</v>
      </c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 t="s">
        <v>136</v>
      </c>
      <c r="AF151" s="165"/>
      <c r="AG151" s="165"/>
      <c r="AH151" s="165"/>
      <c r="AI151" s="165"/>
      <c r="AJ151" s="165"/>
      <c r="AK151" s="165"/>
      <c r="AL151" s="165"/>
      <c r="AM151" s="165">
        <v>21</v>
      </c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</row>
    <row r="152" spans="1:60" outlineLevel="1" x14ac:dyDescent="0.2">
      <c r="A152" s="202"/>
      <c r="B152" s="177"/>
      <c r="C152" s="298" t="s">
        <v>279</v>
      </c>
      <c r="D152" s="299"/>
      <c r="E152" s="300"/>
      <c r="F152" s="301"/>
      <c r="G152" s="302"/>
      <c r="H152" s="188"/>
      <c r="I152" s="204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8" t="str">
        <f>C152</f>
        <v>Včetně  dodání hmot pro lože a vyplnění spár.</v>
      </c>
      <c r="BB152" s="165"/>
      <c r="BC152" s="165"/>
      <c r="BD152" s="165"/>
      <c r="BE152" s="165"/>
      <c r="BF152" s="165"/>
      <c r="BG152" s="165"/>
      <c r="BH152" s="165"/>
    </row>
    <row r="153" spans="1:60" outlineLevel="1" x14ac:dyDescent="0.2">
      <c r="A153" s="201">
        <v>32</v>
      </c>
      <c r="B153" s="176" t="s">
        <v>280</v>
      </c>
      <c r="C153" s="197" t="s">
        <v>281</v>
      </c>
      <c r="D153" s="180" t="s">
        <v>273</v>
      </c>
      <c r="E153" s="183">
        <v>43.43</v>
      </c>
      <c r="F153" s="186"/>
      <c r="G153" s="187">
        <f>ROUND(E153*F153,2)</f>
        <v>0</v>
      </c>
      <c r="H153" s="188"/>
      <c r="I153" s="204" t="s">
        <v>101</v>
      </c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 t="s">
        <v>102</v>
      </c>
      <c r="AF153" s="165" t="s">
        <v>282</v>
      </c>
      <c r="AG153" s="165"/>
      <c r="AH153" s="165"/>
      <c r="AI153" s="165"/>
      <c r="AJ153" s="165"/>
      <c r="AK153" s="165"/>
      <c r="AL153" s="165"/>
      <c r="AM153" s="165">
        <v>21</v>
      </c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</row>
    <row r="154" spans="1:60" outlineLevel="1" x14ac:dyDescent="0.2">
      <c r="A154" s="202"/>
      <c r="B154" s="177"/>
      <c r="C154" s="221" t="s">
        <v>283</v>
      </c>
      <c r="D154" s="217"/>
      <c r="E154" s="219">
        <v>43.43</v>
      </c>
      <c r="F154" s="187"/>
      <c r="G154" s="187"/>
      <c r="H154" s="188"/>
      <c r="I154" s="204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</row>
    <row r="155" spans="1:60" x14ac:dyDescent="0.2">
      <c r="A155" s="200" t="s">
        <v>96</v>
      </c>
      <c r="B155" s="175" t="s">
        <v>77</v>
      </c>
      <c r="C155" s="196" t="s">
        <v>78</v>
      </c>
      <c r="D155" s="179"/>
      <c r="E155" s="182"/>
      <c r="F155" s="303">
        <f>SUM(G156:G157)</f>
        <v>0</v>
      </c>
      <c r="G155" s="304"/>
      <c r="H155" s="185"/>
      <c r="I155" s="203"/>
      <c r="AE155" t="s">
        <v>97</v>
      </c>
    </row>
    <row r="156" spans="1:60" outlineLevel="1" x14ac:dyDescent="0.2">
      <c r="A156" s="202"/>
      <c r="B156" s="312" t="s">
        <v>284</v>
      </c>
      <c r="C156" s="313"/>
      <c r="D156" s="314"/>
      <c r="E156" s="315"/>
      <c r="F156" s="316"/>
      <c r="G156" s="317"/>
      <c r="H156" s="188"/>
      <c r="I156" s="204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>
        <v>0</v>
      </c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</row>
    <row r="157" spans="1:60" ht="13.5" outlineLevel="1" thickBot="1" x14ac:dyDescent="0.25">
      <c r="A157" s="224">
        <v>33</v>
      </c>
      <c r="B157" s="225" t="s">
        <v>285</v>
      </c>
      <c r="C157" s="226" t="s">
        <v>286</v>
      </c>
      <c r="D157" s="227" t="s">
        <v>287</v>
      </c>
      <c r="E157" s="228">
        <v>217.59137000000001</v>
      </c>
      <c r="F157" s="229"/>
      <c r="G157" s="230">
        <f>ROUND(E157*F157,2)</f>
        <v>0</v>
      </c>
      <c r="H157" s="212" t="s">
        <v>189</v>
      </c>
      <c r="I157" s="213" t="s">
        <v>135</v>
      </c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 t="s">
        <v>136</v>
      </c>
      <c r="AF157" s="165"/>
      <c r="AG157" s="165"/>
      <c r="AH157" s="165"/>
      <c r="AI157" s="165"/>
      <c r="AJ157" s="165"/>
      <c r="AK157" s="165"/>
      <c r="AL157" s="165"/>
      <c r="AM157" s="165">
        <v>21</v>
      </c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</row>
    <row r="158" spans="1:60" x14ac:dyDescent="0.2">
      <c r="A158" s="166"/>
      <c r="B158" s="178" t="s">
        <v>117</v>
      </c>
      <c r="C158" s="198" t="s">
        <v>117</v>
      </c>
      <c r="D158" s="181"/>
      <c r="E158" s="184"/>
      <c r="F158" s="189"/>
      <c r="G158" s="189"/>
      <c r="H158" s="190"/>
      <c r="I158" s="189"/>
    </row>
    <row r="159" spans="1:60" hidden="1" x14ac:dyDescent="0.2">
      <c r="C159" s="80"/>
      <c r="D159" s="144"/>
    </row>
    <row r="160" spans="1:60" ht="13.5" hidden="1" thickBot="1" x14ac:dyDescent="0.25">
      <c r="A160" s="191"/>
      <c r="B160" s="192" t="s">
        <v>118</v>
      </c>
      <c r="C160" s="199"/>
      <c r="D160" s="193"/>
      <c r="E160" s="194"/>
      <c r="F160" s="194"/>
      <c r="G160" s="195">
        <f>F8+F118+F125+F133+F138+F148+F155</f>
        <v>0</v>
      </c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algorithmName="SHA-512" hashValue="HXT7XxZp7yK9+LCCgyxXZn5N3p4Q4DCQ3OpBJE84L2/BFjwlC6N/N2R1ovEwMumPyIgj+wb1c0XH+P74axrdmA==" saltValue="3cQCJ6b08FWywx+aFZaU7A==" spinCount="100000" sheet="1"/>
  <mergeCells count="60">
    <mergeCell ref="B156:G156"/>
    <mergeCell ref="F133:G133"/>
    <mergeCell ref="F138:G138"/>
    <mergeCell ref="B139:G139"/>
    <mergeCell ref="B140:G140"/>
    <mergeCell ref="B142:G142"/>
    <mergeCell ref="B143:G143"/>
    <mergeCell ref="F148:G148"/>
    <mergeCell ref="B149:G149"/>
    <mergeCell ref="B150:G150"/>
    <mergeCell ref="C152:G152"/>
    <mergeCell ref="F155:G155"/>
    <mergeCell ref="B127:G127"/>
    <mergeCell ref="B92:G92"/>
    <mergeCell ref="B94:G94"/>
    <mergeCell ref="B95:G95"/>
    <mergeCell ref="B102:G102"/>
    <mergeCell ref="B103:G103"/>
    <mergeCell ref="B112:G112"/>
    <mergeCell ref="B113:G113"/>
    <mergeCell ref="F118:G118"/>
    <mergeCell ref="B119:G119"/>
    <mergeCell ref="F125:G125"/>
    <mergeCell ref="B126:G126"/>
    <mergeCell ref="B91:G91"/>
    <mergeCell ref="B73:G73"/>
    <mergeCell ref="B74:G74"/>
    <mergeCell ref="B76:G76"/>
    <mergeCell ref="B77:G77"/>
    <mergeCell ref="B78:G78"/>
    <mergeCell ref="B80:G80"/>
    <mergeCell ref="B81:G81"/>
    <mergeCell ref="B84:G84"/>
    <mergeCell ref="B85:G85"/>
    <mergeCell ref="B87:G87"/>
    <mergeCell ref="B88:G88"/>
    <mergeCell ref="B68:G68"/>
    <mergeCell ref="B33:G33"/>
    <mergeCell ref="B34:G34"/>
    <mergeCell ref="B35:G35"/>
    <mergeCell ref="B47:G47"/>
    <mergeCell ref="B48:G48"/>
    <mergeCell ref="B49:G49"/>
    <mergeCell ref="B50:G50"/>
    <mergeCell ref="B53:G53"/>
    <mergeCell ref="B54:G54"/>
    <mergeCell ref="B55:G55"/>
    <mergeCell ref="B67:G67"/>
    <mergeCell ref="B30:G30"/>
    <mergeCell ref="A1:G1"/>
    <mergeCell ref="C7:G7"/>
    <mergeCell ref="F8:G8"/>
    <mergeCell ref="B9:G9"/>
    <mergeCell ref="B10:G10"/>
    <mergeCell ref="B13:G13"/>
    <mergeCell ref="B14:G14"/>
    <mergeCell ref="B15:G15"/>
    <mergeCell ref="B27:G27"/>
    <mergeCell ref="B28:G28"/>
    <mergeCell ref="B29:G29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7109375" customWidth="1"/>
    <col min="53" max="53" width="98.85546875" customWidth="1"/>
  </cols>
  <sheetData>
    <row r="1" spans="1:60" ht="16.5" thickBot="1" x14ac:dyDescent="0.3">
      <c r="A1" s="290" t="s">
        <v>127</v>
      </c>
      <c r="B1" s="290"/>
      <c r="C1" s="291"/>
      <c r="D1" s="290"/>
      <c r="E1" s="290"/>
      <c r="F1" s="290"/>
      <c r="G1" s="290"/>
      <c r="AC1" t="s">
        <v>93</v>
      </c>
    </row>
    <row r="2" spans="1:60" ht="13.5" thickTop="1" x14ac:dyDescent="0.2">
      <c r="A2" s="149" t="s">
        <v>29</v>
      </c>
      <c r="B2" s="153" t="s">
        <v>40</v>
      </c>
      <c r="C2" s="169" t="s">
        <v>41</v>
      </c>
      <c r="D2" s="151"/>
      <c r="E2" s="150"/>
      <c r="F2" s="150"/>
      <c r="G2" s="152"/>
    </row>
    <row r="3" spans="1:60" x14ac:dyDescent="0.2">
      <c r="A3" s="147" t="s">
        <v>30</v>
      </c>
      <c r="B3" s="154" t="s">
        <v>50</v>
      </c>
      <c r="C3" s="170" t="s">
        <v>51</v>
      </c>
      <c r="D3" s="146"/>
      <c r="E3" s="145"/>
      <c r="F3" s="145"/>
      <c r="G3" s="148"/>
      <c r="AC3" s="8" t="s">
        <v>122</v>
      </c>
    </row>
    <row r="4" spans="1:60" ht="13.5" thickBot="1" x14ac:dyDescent="0.25">
      <c r="A4" s="155" t="s">
        <v>31</v>
      </c>
      <c r="B4" s="156" t="s">
        <v>59</v>
      </c>
      <c r="C4" s="171" t="s">
        <v>124</v>
      </c>
      <c r="D4" s="157"/>
      <c r="E4" s="158"/>
      <c r="F4" s="158"/>
      <c r="G4" s="159"/>
    </row>
    <row r="5" spans="1:60" ht="14.25" thickTop="1" thickBot="1" x14ac:dyDescent="0.25">
      <c r="C5" s="172"/>
      <c r="D5" s="144"/>
      <c r="AN5">
        <v>15</v>
      </c>
      <c r="AO5">
        <v>21</v>
      </c>
    </row>
    <row r="6" spans="1:60" ht="27" thickTop="1" thickBot="1" x14ac:dyDescent="0.25">
      <c r="A6" s="160" t="s">
        <v>32</v>
      </c>
      <c r="B6" s="163" t="s">
        <v>33</v>
      </c>
      <c r="C6" s="173" t="s">
        <v>34</v>
      </c>
      <c r="D6" s="162" t="s">
        <v>35</v>
      </c>
      <c r="E6" s="161" t="s">
        <v>36</v>
      </c>
      <c r="F6" s="164" t="s">
        <v>37</v>
      </c>
      <c r="G6" s="160" t="s">
        <v>38</v>
      </c>
      <c r="H6" s="205" t="s">
        <v>91</v>
      </c>
      <c r="I6" s="174" t="s">
        <v>92</v>
      </c>
      <c r="J6" s="54"/>
      <c r="AN6">
        <f>SUMIF(AM8:AM72,AN5,G8:G72)</f>
        <v>0</v>
      </c>
      <c r="AO6">
        <f>SUMIF(AM8:AM72,AO5,G8:G72)</f>
        <v>0</v>
      </c>
    </row>
    <row r="7" spans="1:60" x14ac:dyDescent="0.2">
      <c r="A7" s="206"/>
      <c r="B7" s="207" t="s">
        <v>94</v>
      </c>
      <c r="C7" s="292" t="s">
        <v>95</v>
      </c>
      <c r="D7" s="293"/>
      <c r="E7" s="294"/>
      <c r="F7" s="295"/>
      <c r="G7" s="295"/>
      <c r="H7" s="208"/>
      <c r="I7" s="209"/>
    </row>
    <row r="8" spans="1:60" x14ac:dyDescent="0.2">
      <c r="A8" s="200" t="s">
        <v>96</v>
      </c>
      <c r="B8" s="175" t="s">
        <v>57</v>
      </c>
      <c r="C8" s="196" t="s">
        <v>58</v>
      </c>
      <c r="D8" s="179"/>
      <c r="E8" s="182"/>
      <c r="F8" s="296">
        <f>SUM(G9:G37)</f>
        <v>0</v>
      </c>
      <c r="G8" s="297"/>
      <c r="H8" s="185"/>
      <c r="I8" s="203"/>
      <c r="AE8" t="s">
        <v>97</v>
      </c>
    </row>
    <row r="9" spans="1:60" outlineLevel="1" x14ac:dyDescent="0.2">
      <c r="A9" s="202"/>
      <c r="B9" s="312" t="s">
        <v>288</v>
      </c>
      <c r="C9" s="313"/>
      <c r="D9" s="314"/>
      <c r="E9" s="315"/>
      <c r="F9" s="316"/>
      <c r="G9" s="317"/>
      <c r="H9" s="188"/>
      <c r="I9" s="204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>
        <v>0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ht="22.5" outlineLevel="1" x14ac:dyDescent="0.2">
      <c r="A10" s="202"/>
      <c r="B10" s="306" t="s">
        <v>289</v>
      </c>
      <c r="C10" s="307"/>
      <c r="D10" s="308"/>
      <c r="E10" s="309"/>
      <c r="F10" s="310"/>
      <c r="G10" s="311"/>
      <c r="H10" s="188"/>
      <c r="I10" s="204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 t="s">
        <v>130</v>
      </c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8" t="str">
        <f>B10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201">
        <v>1</v>
      </c>
      <c r="B11" s="176" t="s">
        <v>290</v>
      </c>
      <c r="C11" s="197" t="s">
        <v>291</v>
      </c>
      <c r="D11" s="180" t="s">
        <v>133</v>
      </c>
      <c r="E11" s="183">
        <v>16.213999999999999</v>
      </c>
      <c r="F11" s="186"/>
      <c r="G11" s="187">
        <f>ROUND(E11*F11,2)</f>
        <v>0</v>
      </c>
      <c r="H11" s="188" t="s">
        <v>134</v>
      </c>
      <c r="I11" s="204" t="s">
        <v>135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 t="s">
        <v>136</v>
      </c>
      <c r="AF11" s="165"/>
      <c r="AG11" s="165"/>
      <c r="AH11" s="165"/>
      <c r="AI11" s="165"/>
      <c r="AJ11" s="165"/>
      <c r="AK11" s="165"/>
      <c r="AL11" s="165"/>
      <c r="AM11" s="165">
        <v>21</v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202"/>
      <c r="B12" s="177"/>
      <c r="C12" s="221" t="s">
        <v>292</v>
      </c>
      <c r="D12" s="217"/>
      <c r="E12" s="219">
        <v>16.213999999999999</v>
      </c>
      <c r="F12" s="187"/>
      <c r="G12" s="187"/>
      <c r="H12" s="188"/>
      <c r="I12" s="204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202"/>
      <c r="B13" s="306" t="s">
        <v>167</v>
      </c>
      <c r="C13" s="307"/>
      <c r="D13" s="308"/>
      <c r="E13" s="309"/>
      <c r="F13" s="310"/>
      <c r="G13" s="311"/>
      <c r="H13" s="188"/>
      <c r="I13" s="204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>
        <v>0</v>
      </c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202"/>
      <c r="B14" s="306" t="s">
        <v>168</v>
      </c>
      <c r="C14" s="307"/>
      <c r="D14" s="308"/>
      <c r="E14" s="309"/>
      <c r="F14" s="310"/>
      <c r="G14" s="311"/>
      <c r="H14" s="188"/>
      <c r="I14" s="204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 t="s">
        <v>130</v>
      </c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201">
        <v>2</v>
      </c>
      <c r="B15" s="176" t="s">
        <v>293</v>
      </c>
      <c r="C15" s="197" t="s">
        <v>294</v>
      </c>
      <c r="D15" s="180" t="s">
        <v>133</v>
      </c>
      <c r="E15" s="183">
        <v>7.4068500000000004</v>
      </c>
      <c r="F15" s="186"/>
      <c r="G15" s="187">
        <f>ROUND(E15*F15,2)</f>
        <v>0</v>
      </c>
      <c r="H15" s="188" t="s">
        <v>134</v>
      </c>
      <c r="I15" s="204" t="s">
        <v>135</v>
      </c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 t="s">
        <v>136</v>
      </c>
      <c r="AF15" s="165"/>
      <c r="AG15" s="165"/>
      <c r="AH15" s="165"/>
      <c r="AI15" s="165"/>
      <c r="AJ15" s="165"/>
      <c r="AK15" s="165"/>
      <c r="AL15" s="165"/>
      <c r="AM15" s="165">
        <v>21</v>
      </c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202"/>
      <c r="B16" s="177"/>
      <c r="C16" s="221" t="s">
        <v>295</v>
      </c>
      <c r="D16" s="217"/>
      <c r="E16" s="219">
        <v>4.4219999999999997</v>
      </c>
      <c r="F16" s="187"/>
      <c r="G16" s="187"/>
      <c r="H16" s="188"/>
      <c r="I16" s="204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202"/>
      <c r="B17" s="177"/>
      <c r="C17" s="221" t="s">
        <v>296</v>
      </c>
      <c r="D17" s="217"/>
      <c r="E17" s="219">
        <v>0.92125000000000001</v>
      </c>
      <c r="F17" s="187"/>
      <c r="G17" s="187"/>
      <c r="H17" s="188"/>
      <c r="I17" s="204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202"/>
      <c r="B18" s="177"/>
      <c r="C18" s="221" t="s">
        <v>297</v>
      </c>
      <c r="D18" s="217"/>
      <c r="E18" s="219">
        <v>2.0636000000000001</v>
      </c>
      <c r="F18" s="187"/>
      <c r="G18" s="187"/>
      <c r="H18" s="188"/>
      <c r="I18" s="204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202"/>
      <c r="B19" s="306" t="s">
        <v>175</v>
      </c>
      <c r="C19" s="307"/>
      <c r="D19" s="308"/>
      <c r="E19" s="309"/>
      <c r="F19" s="310"/>
      <c r="G19" s="311"/>
      <c r="H19" s="188"/>
      <c r="I19" s="20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>
        <v>0</v>
      </c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202"/>
      <c r="B20" s="306" t="s">
        <v>176</v>
      </c>
      <c r="C20" s="307"/>
      <c r="D20" s="308"/>
      <c r="E20" s="309"/>
      <c r="F20" s="310"/>
      <c r="G20" s="311"/>
      <c r="H20" s="188"/>
      <c r="I20" s="20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>
        <v>1</v>
      </c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201">
        <v>3</v>
      </c>
      <c r="B21" s="176" t="s">
        <v>298</v>
      </c>
      <c r="C21" s="197" t="s">
        <v>299</v>
      </c>
      <c r="D21" s="180" t="s">
        <v>133</v>
      </c>
      <c r="E21" s="183">
        <v>7.4068500000000004</v>
      </c>
      <c r="F21" s="186"/>
      <c r="G21" s="187">
        <f>ROUND(E21*F21,2)</f>
        <v>0</v>
      </c>
      <c r="H21" s="188" t="s">
        <v>134</v>
      </c>
      <c r="I21" s="204" t="s">
        <v>135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 t="s">
        <v>136</v>
      </c>
      <c r="AF21" s="165"/>
      <c r="AG21" s="165"/>
      <c r="AH21" s="165"/>
      <c r="AI21" s="165"/>
      <c r="AJ21" s="165"/>
      <c r="AK21" s="165"/>
      <c r="AL21" s="165"/>
      <c r="AM21" s="165">
        <v>21</v>
      </c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202"/>
      <c r="B22" s="306" t="s">
        <v>179</v>
      </c>
      <c r="C22" s="307"/>
      <c r="D22" s="308"/>
      <c r="E22" s="309"/>
      <c r="F22" s="310"/>
      <c r="G22" s="311"/>
      <c r="H22" s="188"/>
      <c r="I22" s="204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>
        <v>0</v>
      </c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202"/>
      <c r="B23" s="306" t="s">
        <v>180</v>
      </c>
      <c r="C23" s="307"/>
      <c r="D23" s="308"/>
      <c r="E23" s="309"/>
      <c r="F23" s="310"/>
      <c r="G23" s="311"/>
      <c r="H23" s="188"/>
      <c r="I23" s="204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 t="s">
        <v>130</v>
      </c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202"/>
      <c r="B24" s="306" t="s">
        <v>181</v>
      </c>
      <c r="C24" s="307"/>
      <c r="D24" s="308"/>
      <c r="E24" s="309"/>
      <c r="F24" s="310"/>
      <c r="G24" s="311"/>
      <c r="H24" s="188"/>
      <c r="I24" s="204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>
        <v>1</v>
      </c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201">
        <v>4</v>
      </c>
      <c r="B25" s="176" t="s">
        <v>182</v>
      </c>
      <c r="C25" s="197" t="s">
        <v>183</v>
      </c>
      <c r="D25" s="180" t="s">
        <v>133</v>
      </c>
      <c r="E25" s="183">
        <v>7.4068500000000004</v>
      </c>
      <c r="F25" s="186"/>
      <c r="G25" s="187">
        <f>ROUND(E25*F25,2)</f>
        <v>0</v>
      </c>
      <c r="H25" s="188" t="s">
        <v>134</v>
      </c>
      <c r="I25" s="204" t="s">
        <v>135</v>
      </c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 t="s">
        <v>136</v>
      </c>
      <c r="AF25" s="165"/>
      <c r="AG25" s="165"/>
      <c r="AH25" s="165"/>
      <c r="AI25" s="165"/>
      <c r="AJ25" s="165"/>
      <c r="AK25" s="165"/>
      <c r="AL25" s="165"/>
      <c r="AM25" s="165">
        <v>21</v>
      </c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202"/>
      <c r="B26" s="306" t="s">
        <v>300</v>
      </c>
      <c r="C26" s="307"/>
      <c r="D26" s="308"/>
      <c r="E26" s="309"/>
      <c r="F26" s="310"/>
      <c r="G26" s="311"/>
      <c r="H26" s="188"/>
      <c r="I26" s="204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>
        <v>0</v>
      </c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202"/>
      <c r="B27" s="306" t="s">
        <v>301</v>
      </c>
      <c r="C27" s="307"/>
      <c r="D27" s="308"/>
      <c r="E27" s="309"/>
      <c r="F27" s="310"/>
      <c r="G27" s="311"/>
      <c r="H27" s="188"/>
      <c r="I27" s="204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 t="s">
        <v>130</v>
      </c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201">
        <v>5</v>
      </c>
      <c r="B28" s="176" t="s">
        <v>302</v>
      </c>
      <c r="C28" s="197" t="s">
        <v>303</v>
      </c>
      <c r="D28" s="180" t="s">
        <v>133</v>
      </c>
      <c r="E28" s="183">
        <v>8.80715</v>
      </c>
      <c r="F28" s="186"/>
      <c r="G28" s="187">
        <f>ROUND(E28*F28,2)</f>
        <v>0</v>
      </c>
      <c r="H28" s="188" t="s">
        <v>134</v>
      </c>
      <c r="I28" s="204" t="s">
        <v>135</v>
      </c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 t="s">
        <v>136</v>
      </c>
      <c r="AF28" s="165"/>
      <c r="AG28" s="165"/>
      <c r="AH28" s="165"/>
      <c r="AI28" s="165"/>
      <c r="AJ28" s="165"/>
      <c r="AK28" s="165"/>
      <c r="AL28" s="165"/>
      <c r="AM28" s="165">
        <v>21</v>
      </c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202"/>
      <c r="B29" s="177"/>
      <c r="C29" s="298" t="s">
        <v>304</v>
      </c>
      <c r="D29" s="299"/>
      <c r="E29" s="300"/>
      <c r="F29" s="301"/>
      <c r="G29" s="302"/>
      <c r="H29" s="188"/>
      <c r="I29" s="204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8" t="str">
        <f>C29</f>
        <v>včetně strojního přemístění materiálu pro zásyp ze vzdálenosti do 10 m od okraje zásypu</v>
      </c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202"/>
      <c r="B30" s="177"/>
      <c r="C30" s="221" t="s">
        <v>305</v>
      </c>
      <c r="D30" s="217"/>
      <c r="E30" s="219">
        <v>16.213999999999999</v>
      </c>
      <c r="F30" s="187"/>
      <c r="G30" s="187"/>
      <c r="H30" s="188"/>
      <c r="I30" s="204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202"/>
      <c r="B31" s="177"/>
      <c r="C31" s="221" t="s">
        <v>306</v>
      </c>
      <c r="D31" s="217"/>
      <c r="E31" s="219">
        <v>-4.4219999999999997</v>
      </c>
      <c r="F31" s="187"/>
      <c r="G31" s="187"/>
      <c r="H31" s="188"/>
      <c r="I31" s="204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202"/>
      <c r="B32" s="177"/>
      <c r="C32" s="221" t="s">
        <v>307</v>
      </c>
      <c r="D32" s="217"/>
      <c r="E32" s="219">
        <v>-0.92125000000000001</v>
      </c>
      <c r="F32" s="187"/>
      <c r="G32" s="187"/>
      <c r="H32" s="188"/>
      <c r="I32" s="204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202"/>
      <c r="B33" s="177"/>
      <c r="C33" s="221" t="s">
        <v>308</v>
      </c>
      <c r="D33" s="217"/>
      <c r="E33" s="219">
        <v>-2.0636000000000001</v>
      </c>
      <c r="F33" s="187"/>
      <c r="G33" s="187"/>
      <c r="H33" s="188"/>
      <c r="I33" s="204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202"/>
      <c r="B34" s="306" t="s">
        <v>192</v>
      </c>
      <c r="C34" s="307"/>
      <c r="D34" s="308"/>
      <c r="E34" s="309"/>
      <c r="F34" s="310"/>
      <c r="G34" s="311"/>
      <c r="H34" s="188"/>
      <c r="I34" s="204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0</v>
      </c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202"/>
      <c r="B35" s="306" t="s">
        <v>193</v>
      </c>
      <c r="C35" s="307"/>
      <c r="D35" s="308"/>
      <c r="E35" s="309"/>
      <c r="F35" s="310"/>
      <c r="G35" s="311"/>
      <c r="H35" s="188"/>
      <c r="I35" s="204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 t="s">
        <v>130</v>
      </c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201">
        <v>6</v>
      </c>
      <c r="B36" s="176" t="s">
        <v>309</v>
      </c>
      <c r="C36" s="197" t="s">
        <v>310</v>
      </c>
      <c r="D36" s="180" t="s">
        <v>188</v>
      </c>
      <c r="E36" s="183">
        <v>29.48</v>
      </c>
      <c r="F36" s="186"/>
      <c r="G36" s="187">
        <f>ROUND(E36*F36,2)</f>
        <v>0</v>
      </c>
      <c r="H36" s="188" t="s">
        <v>134</v>
      </c>
      <c r="I36" s="204" t="s">
        <v>135</v>
      </c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 t="s">
        <v>136</v>
      </c>
      <c r="AF36" s="165"/>
      <c r="AG36" s="165"/>
      <c r="AH36" s="165"/>
      <c r="AI36" s="165"/>
      <c r="AJ36" s="165"/>
      <c r="AK36" s="165"/>
      <c r="AL36" s="165"/>
      <c r="AM36" s="165">
        <v>21</v>
      </c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202"/>
      <c r="B37" s="177"/>
      <c r="C37" s="221" t="s">
        <v>311</v>
      </c>
      <c r="D37" s="217"/>
      <c r="E37" s="219">
        <v>29.48</v>
      </c>
      <c r="F37" s="187"/>
      <c r="G37" s="187"/>
      <c r="H37" s="188"/>
      <c r="I37" s="204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x14ac:dyDescent="0.2">
      <c r="A38" s="200" t="s">
        <v>96</v>
      </c>
      <c r="B38" s="175" t="s">
        <v>59</v>
      </c>
      <c r="C38" s="196" t="s">
        <v>60</v>
      </c>
      <c r="D38" s="179"/>
      <c r="E38" s="182"/>
      <c r="F38" s="303">
        <f>SUM(G39:G42)</f>
        <v>0</v>
      </c>
      <c r="G38" s="304"/>
      <c r="H38" s="185"/>
      <c r="I38" s="203"/>
      <c r="AE38" t="s">
        <v>97</v>
      </c>
    </row>
    <row r="39" spans="1:60" outlineLevel="1" x14ac:dyDescent="0.2">
      <c r="A39" s="202"/>
      <c r="B39" s="312" t="s">
        <v>312</v>
      </c>
      <c r="C39" s="313"/>
      <c r="D39" s="314"/>
      <c r="E39" s="315"/>
      <c r="F39" s="316"/>
      <c r="G39" s="317"/>
      <c r="H39" s="188"/>
      <c r="I39" s="204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>
        <v>0</v>
      </c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202"/>
      <c r="B40" s="306" t="s">
        <v>313</v>
      </c>
      <c r="C40" s="307"/>
      <c r="D40" s="308"/>
      <c r="E40" s="309"/>
      <c r="F40" s="310"/>
      <c r="G40" s="311"/>
      <c r="H40" s="188"/>
      <c r="I40" s="204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 t="s">
        <v>130</v>
      </c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201">
        <v>7</v>
      </c>
      <c r="B41" s="176" t="s">
        <v>314</v>
      </c>
      <c r="C41" s="197" t="s">
        <v>315</v>
      </c>
      <c r="D41" s="180" t="s">
        <v>133</v>
      </c>
      <c r="E41" s="183">
        <v>2.0636000000000001</v>
      </c>
      <c r="F41" s="186"/>
      <c r="G41" s="187">
        <f>ROUND(E41*F41,2)</f>
        <v>0</v>
      </c>
      <c r="H41" s="188" t="s">
        <v>316</v>
      </c>
      <c r="I41" s="204" t="s">
        <v>135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 t="s">
        <v>136</v>
      </c>
      <c r="AF41" s="165"/>
      <c r="AG41" s="165"/>
      <c r="AH41" s="165"/>
      <c r="AI41" s="165"/>
      <c r="AJ41" s="165"/>
      <c r="AK41" s="165"/>
      <c r="AL41" s="165"/>
      <c r="AM41" s="165">
        <v>21</v>
      </c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202"/>
      <c r="B42" s="177"/>
      <c r="C42" s="221" t="s">
        <v>317</v>
      </c>
      <c r="D42" s="217"/>
      <c r="E42" s="219">
        <v>2.0636000000000001</v>
      </c>
      <c r="F42" s="187"/>
      <c r="G42" s="187"/>
      <c r="H42" s="188"/>
      <c r="I42" s="204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x14ac:dyDescent="0.2">
      <c r="A43" s="200" t="s">
        <v>96</v>
      </c>
      <c r="B43" s="175" t="s">
        <v>61</v>
      </c>
      <c r="C43" s="196" t="s">
        <v>62</v>
      </c>
      <c r="D43" s="179"/>
      <c r="E43" s="182"/>
      <c r="F43" s="303">
        <f>SUM(G44:G63)</f>
        <v>0</v>
      </c>
      <c r="G43" s="304"/>
      <c r="H43" s="185"/>
      <c r="I43" s="203"/>
      <c r="AE43" t="s">
        <v>97</v>
      </c>
    </row>
    <row r="44" spans="1:60" outlineLevel="1" x14ac:dyDescent="0.2">
      <c r="A44" s="202"/>
      <c r="B44" s="312" t="s">
        <v>318</v>
      </c>
      <c r="C44" s="313"/>
      <c r="D44" s="314"/>
      <c r="E44" s="315"/>
      <c r="F44" s="316"/>
      <c r="G44" s="317"/>
      <c r="H44" s="188"/>
      <c r="I44" s="204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>
        <v>0</v>
      </c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ht="22.5" outlineLevel="1" x14ac:dyDescent="0.2">
      <c r="A45" s="202"/>
      <c r="B45" s="306" t="s">
        <v>319</v>
      </c>
      <c r="C45" s="307"/>
      <c r="D45" s="308"/>
      <c r="E45" s="309"/>
      <c r="F45" s="310"/>
      <c r="G45" s="311"/>
      <c r="H45" s="188"/>
      <c r="I45" s="204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 t="s">
        <v>130</v>
      </c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8" t="str">
        <f>B45</f>
        <v>nosných, výplňových, obkladových, půdních, štítových, poprsních apod. (bez výztuže), s pomocným lešením o výšce podlahy do 1900 mm a pro zatížení 1,5 kPa,</v>
      </c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201">
        <v>8</v>
      </c>
      <c r="B46" s="176" t="s">
        <v>320</v>
      </c>
      <c r="C46" s="197" t="s">
        <v>321</v>
      </c>
      <c r="D46" s="180" t="s">
        <v>133</v>
      </c>
      <c r="E46" s="183">
        <v>10.686500000000001</v>
      </c>
      <c r="F46" s="186"/>
      <c r="G46" s="187">
        <f>ROUND(E46*F46,2)</f>
        <v>0</v>
      </c>
      <c r="H46" s="188" t="s">
        <v>322</v>
      </c>
      <c r="I46" s="204" t="s">
        <v>135</v>
      </c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 t="s">
        <v>136</v>
      </c>
      <c r="AF46" s="165"/>
      <c r="AG46" s="165"/>
      <c r="AH46" s="165"/>
      <c r="AI46" s="165"/>
      <c r="AJ46" s="165"/>
      <c r="AK46" s="165"/>
      <c r="AL46" s="165"/>
      <c r="AM46" s="165">
        <v>21</v>
      </c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202"/>
      <c r="B47" s="177"/>
      <c r="C47" s="221" t="s">
        <v>295</v>
      </c>
      <c r="D47" s="217"/>
      <c r="E47" s="219">
        <v>4.4219999999999997</v>
      </c>
      <c r="F47" s="187"/>
      <c r="G47" s="187"/>
      <c r="H47" s="188"/>
      <c r="I47" s="204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202"/>
      <c r="B48" s="177"/>
      <c r="C48" s="221" t="s">
        <v>323</v>
      </c>
      <c r="D48" s="217"/>
      <c r="E48" s="219">
        <v>6.2645</v>
      </c>
      <c r="F48" s="187"/>
      <c r="G48" s="187"/>
      <c r="H48" s="188"/>
      <c r="I48" s="204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202"/>
      <c r="B49" s="306" t="s">
        <v>324</v>
      </c>
      <c r="C49" s="307"/>
      <c r="D49" s="308"/>
      <c r="E49" s="309"/>
      <c r="F49" s="310"/>
      <c r="G49" s="311"/>
      <c r="H49" s="188"/>
      <c r="I49" s="204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>
        <v>0</v>
      </c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ht="22.5" outlineLevel="1" x14ac:dyDescent="0.2">
      <c r="A50" s="202"/>
      <c r="B50" s="306" t="s">
        <v>325</v>
      </c>
      <c r="C50" s="307"/>
      <c r="D50" s="308"/>
      <c r="E50" s="309"/>
      <c r="F50" s="310"/>
      <c r="G50" s="311"/>
      <c r="H50" s="188"/>
      <c r="I50" s="204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 t="s">
        <v>130</v>
      </c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8" t="str">
        <f>B50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202"/>
      <c r="B51" s="306" t="s">
        <v>326</v>
      </c>
      <c r="C51" s="307"/>
      <c r="D51" s="308"/>
      <c r="E51" s="309"/>
      <c r="F51" s="310"/>
      <c r="G51" s="311"/>
      <c r="H51" s="188"/>
      <c r="I51" s="204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>
        <v>1</v>
      </c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201">
        <v>9</v>
      </c>
      <c r="B52" s="176" t="s">
        <v>327</v>
      </c>
      <c r="C52" s="197" t="s">
        <v>328</v>
      </c>
      <c r="D52" s="180" t="s">
        <v>188</v>
      </c>
      <c r="E52" s="183">
        <v>58.936</v>
      </c>
      <c r="F52" s="186"/>
      <c r="G52" s="187">
        <f>ROUND(E52*F52,2)</f>
        <v>0</v>
      </c>
      <c r="H52" s="188" t="s">
        <v>322</v>
      </c>
      <c r="I52" s="204" t="s">
        <v>135</v>
      </c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 t="s">
        <v>136</v>
      </c>
      <c r="AF52" s="165"/>
      <c r="AG52" s="165"/>
      <c r="AH52" s="165"/>
      <c r="AI52" s="165"/>
      <c r="AJ52" s="165"/>
      <c r="AK52" s="165"/>
      <c r="AL52" s="165"/>
      <c r="AM52" s="165">
        <v>21</v>
      </c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202"/>
      <c r="B53" s="177"/>
      <c r="C53" s="221" t="s">
        <v>329</v>
      </c>
      <c r="D53" s="217"/>
      <c r="E53" s="219">
        <v>50.966000000000001</v>
      </c>
      <c r="F53" s="187"/>
      <c r="G53" s="187"/>
      <c r="H53" s="188"/>
      <c r="I53" s="204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202"/>
      <c r="B54" s="177"/>
      <c r="C54" s="221" t="s">
        <v>330</v>
      </c>
      <c r="D54" s="217"/>
      <c r="E54" s="219">
        <v>7.97</v>
      </c>
      <c r="F54" s="187"/>
      <c r="G54" s="187"/>
      <c r="H54" s="188"/>
      <c r="I54" s="204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outlineLevel="1" x14ac:dyDescent="0.2">
      <c r="A55" s="202"/>
      <c r="B55" s="306" t="s">
        <v>324</v>
      </c>
      <c r="C55" s="307"/>
      <c r="D55" s="308"/>
      <c r="E55" s="309"/>
      <c r="F55" s="310"/>
      <c r="G55" s="311"/>
      <c r="H55" s="188"/>
      <c r="I55" s="204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>
        <v>0</v>
      </c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ht="22.5" outlineLevel="1" x14ac:dyDescent="0.2">
      <c r="A56" s="202"/>
      <c r="B56" s="306" t="s">
        <v>325</v>
      </c>
      <c r="C56" s="307"/>
      <c r="D56" s="308"/>
      <c r="E56" s="309"/>
      <c r="F56" s="310"/>
      <c r="G56" s="311"/>
      <c r="H56" s="188"/>
      <c r="I56" s="204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 t="s">
        <v>130</v>
      </c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8" t="str">
        <f>B56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A56" s="165"/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202"/>
      <c r="B57" s="306" t="s">
        <v>326</v>
      </c>
      <c r="C57" s="307"/>
      <c r="D57" s="308"/>
      <c r="E57" s="309"/>
      <c r="F57" s="310"/>
      <c r="G57" s="311"/>
      <c r="H57" s="188"/>
      <c r="I57" s="204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>
        <v>1</v>
      </c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201">
        <v>10</v>
      </c>
      <c r="B58" s="176" t="s">
        <v>331</v>
      </c>
      <c r="C58" s="197" t="s">
        <v>332</v>
      </c>
      <c r="D58" s="180" t="s">
        <v>188</v>
      </c>
      <c r="E58" s="183">
        <v>58.936</v>
      </c>
      <c r="F58" s="186"/>
      <c r="G58" s="187">
        <f>ROUND(E58*F58,2)</f>
        <v>0</v>
      </c>
      <c r="H58" s="188" t="s">
        <v>322</v>
      </c>
      <c r="I58" s="204" t="s">
        <v>135</v>
      </c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 t="s">
        <v>136</v>
      </c>
      <c r="AF58" s="165"/>
      <c r="AG58" s="165"/>
      <c r="AH58" s="165"/>
      <c r="AI58" s="165"/>
      <c r="AJ58" s="165"/>
      <c r="AK58" s="165"/>
      <c r="AL58" s="165"/>
      <c r="AM58" s="165">
        <v>21</v>
      </c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outlineLevel="1" x14ac:dyDescent="0.2">
      <c r="A59" s="202"/>
      <c r="B59" s="306" t="s">
        <v>333</v>
      </c>
      <c r="C59" s="307"/>
      <c r="D59" s="308"/>
      <c r="E59" s="309"/>
      <c r="F59" s="310"/>
      <c r="G59" s="311"/>
      <c r="H59" s="188"/>
      <c r="I59" s="204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>
        <v>0</v>
      </c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outlineLevel="1" x14ac:dyDescent="0.2">
      <c r="A60" s="202"/>
      <c r="B60" s="306" t="s">
        <v>334</v>
      </c>
      <c r="C60" s="307"/>
      <c r="D60" s="308"/>
      <c r="E60" s="309"/>
      <c r="F60" s="310"/>
      <c r="G60" s="311"/>
      <c r="H60" s="188"/>
      <c r="I60" s="204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>
        <v>1</v>
      </c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outlineLevel="1" x14ac:dyDescent="0.2">
      <c r="A61" s="201">
        <v>11</v>
      </c>
      <c r="B61" s="176" t="s">
        <v>335</v>
      </c>
      <c r="C61" s="197" t="s">
        <v>336</v>
      </c>
      <c r="D61" s="180" t="s">
        <v>287</v>
      </c>
      <c r="E61" s="183">
        <v>0.80149000000000004</v>
      </c>
      <c r="F61" s="186"/>
      <c r="G61" s="187">
        <f>ROUND(E61*F61,2)</f>
        <v>0</v>
      </c>
      <c r="H61" s="188" t="s">
        <v>322</v>
      </c>
      <c r="I61" s="204" t="s">
        <v>135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 t="s">
        <v>136</v>
      </c>
      <c r="AF61" s="165"/>
      <c r="AG61" s="165"/>
      <c r="AH61" s="165"/>
      <c r="AI61" s="165"/>
      <c r="AJ61" s="165"/>
      <c r="AK61" s="165"/>
      <c r="AL61" s="165"/>
      <c r="AM61" s="165">
        <v>21</v>
      </c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202"/>
      <c r="B62" s="177"/>
      <c r="C62" s="221" t="s">
        <v>337</v>
      </c>
      <c r="D62" s="217"/>
      <c r="E62" s="219"/>
      <c r="F62" s="187"/>
      <c r="G62" s="187"/>
      <c r="H62" s="188"/>
      <c r="I62" s="204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outlineLevel="1" x14ac:dyDescent="0.2">
      <c r="A63" s="202"/>
      <c r="B63" s="177"/>
      <c r="C63" s="221" t="s">
        <v>338</v>
      </c>
      <c r="D63" s="217"/>
      <c r="E63" s="219">
        <v>0.80149000000000004</v>
      </c>
      <c r="F63" s="187"/>
      <c r="G63" s="187"/>
      <c r="H63" s="188"/>
      <c r="I63" s="204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x14ac:dyDescent="0.2">
      <c r="A64" s="200" t="s">
        <v>96</v>
      </c>
      <c r="B64" s="175" t="s">
        <v>77</v>
      </c>
      <c r="C64" s="196" t="s">
        <v>78</v>
      </c>
      <c r="D64" s="179"/>
      <c r="E64" s="182"/>
      <c r="F64" s="303">
        <f>SUM(G65:G69)</f>
        <v>0</v>
      </c>
      <c r="G64" s="304"/>
      <c r="H64" s="185"/>
      <c r="I64" s="203"/>
      <c r="AE64" t="s">
        <v>97</v>
      </c>
    </row>
    <row r="65" spans="1:60" outlineLevel="1" x14ac:dyDescent="0.2">
      <c r="A65" s="202"/>
      <c r="B65" s="312" t="s">
        <v>339</v>
      </c>
      <c r="C65" s="313"/>
      <c r="D65" s="314"/>
      <c r="E65" s="315"/>
      <c r="F65" s="316"/>
      <c r="G65" s="317"/>
      <c r="H65" s="188"/>
      <c r="I65" s="204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>
        <v>0</v>
      </c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60" outlineLevel="1" x14ac:dyDescent="0.2">
      <c r="A66" s="202"/>
      <c r="B66" s="306" t="s">
        <v>340</v>
      </c>
      <c r="C66" s="307"/>
      <c r="D66" s="308"/>
      <c r="E66" s="309"/>
      <c r="F66" s="310"/>
      <c r="G66" s="311"/>
      <c r="H66" s="188"/>
      <c r="I66" s="204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8" t="str">
        <f>B66</f>
        <v>na novostavbách a změnách objektů pro oplocení (815 2 JKSo), objekty zvláštní pro chov živočichů (815 3 JKSO), objekty pozemní různé (815 9 JKSO)</v>
      </c>
      <c r="BA66" s="165"/>
      <c r="BB66" s="165"/>
      <c r="BC66" s="165"/>
      <c r="BD66" s="165"/>
      <c r="BE66" s="165"/>
      <c r="BF66" s="165"/>
      <c r="BG66" s="165"/>
      <c r="BH66" s="165"/>
    </row>
    <row r="67" spans="1:60" outlineLevel="1" x14ac:dyDescent="0.2">
      <c r="A67" s="202"/>
      <c r="B67" s="306" t="s">
        <v>341</v>
      </c>
      <c r="C67" s="307"/>
      <c r="D67" s="308"/>
      <c r="E67" s="309"/>
      <c r="F67" s="310"/>
      <c r="G67" s="311"/>
      <c r="H67" s="188"/>
      <c r="I67" s="204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 t="s">
        <v>130</v>
      </c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202"/>
      <c r="B68" s="306" t="s">
        <v>342</v>
      </c>
      <c r="C68" s="307"/>
      <c r="D68" s="308"/>
      <c r="E68" s="309"/>
      <c r="F68" s="310"/>
      <c r="G68" s="311"/>
      <c r="H68" s="188"/>
      <c r="I68" s="204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>
        <v>1</v>
      </c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ht="13.5" outlineLevel="1" thickBot="1" x14ac:dyDescent="0.25">
      <c r="A69" s="224">
        <v>12</v>
      </c>
      <c r="B69" s="225" t="s">
        <v>343</v>
      </c>
      <c r="C69" s="226" t="s">
        <v>344</v>
      </c>
      <c r="D69" s="227" t="s">
        <v>287</v>
      </c>
      <c r="E69" s="228">
        <v>35.482120000000002</v>
      </c>
      <c r="F69" s="229"/>
      <c r="G69" s="230">
        <f>ROUND(E69*F69,2)</f>
        <v>0</v>
      </c>
      <c r="H69" s="212" t="s">
        <v>345</v>
      </c>
      <c r="I69" s="213" t="s">
        <v>135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 t="s">
        <v>136</v>
      </c>
      <c r="AF69" s="165"/>
      <c r="AG69" s="165"/>
      <c r="AH69" s="165"/>
      <c r="AI69" s="165"/>
      <c r="AJ69" s="165"/>
      <c r="AK69" s="165"/>
      <c r="AL69" s="165"/>
      <c r="AM69" s="165">
        <v>21</v>
      </c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</row>
    <row r="70" spans="1:60" x14ac:dyDescent="0.2">
      <c r="A70" s="166"/>
      <c r="B70" s="178" t="s">
        <v>117</v>
      </c>
      <c r="C70" s="198" t="s">
        <v>117</v>
      </c>
      <c r="D70" s="181"/>
      <c r="E70" s="184"/>
      <c r="F70" s="189"/>
      <c r="G70" s="189"/>
      <c r="H70" s="190"/>
      <c r="I70" s="189"/>
    </row>
    <row r="71" spans="1:60" hidden="1" x14ac:dyDescent="0.2">
      <c r="C71" s="80"/>
      <c r="D71" s="144"/>
    </row>
    <row r="72" spans="1:60" ht="13.5" hidden="1" thickBot="1" x14ac:dyDescent="0.25">
      <c r="A72" s="191"/>
      <c r="B72" s="192" t="s">
        <v>118</v>
      </c>
      <c r="C72" s="199"/>
      <c r="D72" s="193"/>
      <c r="E72" s="194"/>
      <c r="F72" s="194"/>
      <c r="G72" s="195">
        <f>F8+F38+F43+F64</f>
        <v>0</v>
      </c>
    </row>
    <row r="73" spans="1:60" x14ac:dyDescent="0.2">
      <c r="D73" s="144"/>
    </row>
    <row r="74" spans="1:60" x14ac:dyDescent="0.2">
      <c r="D74" s="144"/>
    </row>
    <row r="75" spans="1:60" x14ac:dyDescent="0.2">
      <c r="D75" s="144"/>
    </row>
    <row r="76" spans="1:60" x14ac:dyDescent="0.2">
      <c r="D76" s="144"/>
    </row>
    <row r="77" spans="1:60" x14ac:dyDescent="0.2">
      <c r="D77" s="144"/>
    </row>
    <row r="78" spans="1:60" x14ac:dyDescent="0.2">
      <c r="D78" s="144"/>
    </row>
    <row r="79" spans="1:60" x14ac:dyDescent="0.2">
      <c r="D79" s="144"/>
    </row>
    <row r="80" spans="1:60" x14ac:dyDescent="0.2">
      <c r="D80" s="144"/>
    </row>
    <row r="81" spans="4:4" x14ac:dyDescent="0.2">
      <c r="D81" s="144"/>
    </row>
    <row r="82" spans="4:4" x14ac:dyDescent="0.2">
      <c r="D82" s="144"/>
    </row>
    <row r="83" spans="4:4" x14ac:dyDescent="0.2">
      <c r="D83" s="144"/>
    </row>
    <row r="84" spans="4:4" x14ac:dyDescent="0.2">
      <c r="D84" s="144"/>
    </row>
    <row r="85" spans="4:4" x14ac:dyDescent="0.2">
      <c r="D85" s="144"/>
    </row>
    <row r="86" spans="4:4" x14ac:dyDescent="0.2">
      <c r="D86" s="144"/>
    </row>
    <row r="87" spans="4:4" x14ac:dyDescent="0.2">
      <c r="D87" s="144"/>
    </row>
    <row r="88" spans="4:4" x14ac:dyDescent="0.2">
      <c r="D88" s="144"/>
    </row>
    <row r="89" spans="4:4" x14ac:dyDescent="0.2">
      <c r="D89" s="144"/>
    </row>
    <row r="90" spans="4:4" x14ac:dyDescent="0.2">
      <c r="D90" s="144"/>
    </row>
    <row r="91" spans="4:4" x14ac:dyDescent="0.2">
      <c r="D91" s="144"/>
    </row>
    <row r="92" spans="4:4" x14ac:dyDescent="0.2">
      <c r="D92" s="144"/>
    </row>
    <row r="93" spans="4:4" x14ac:dyDescent="0.2">
      <c r="D93" s="144"/>
    </row>
    <row r="94" spans="4:4" x14ac:dyDescent="0.2">
      <c r="D94" s="144"/>
    </row>
    <row r="95" spans="4:4" x14ac:dyDescent="0.2">
      <c r="D95" s="144"/>
    </row>
    <row r="96" spans="4:4" x14ac:dyDescent="0.2">
      <c r="D96" s="144"/>
    </row>
    <row r="97" spans="4:4" x14ac:dyDescent="0.2">
      <c r="D97" s="144"/>
    </row>
    <row r="98" spans="4:4" x14ac:dyDescent="0.2">
      <c r="D98" s="144"/>
    </row>
    <row r="99" spans="4:4" x14ac:dyDescent="0.2">
      <c r="D99" s="144"/>
    </row>
    <row r="100" spans="4:4" x14ac:dyDescent="0.2">
      <c r="D100" s="144"/>
    </row>
    <row r="101" spans="4:4" x14ac:dyDescent="0.2">
      <c r="D101" s="144"/>
    </row>
    <row r="102" spans="4:4" x14ac:dyDescent="0.2">
      <c r="D102" s="144"/>
    </row>
    <row r="103" spans="4:4" x14ac:dyDescent="0.2">
      <c r="D103" s="144"/>
    </row>
    <row r="104" spans="4:4" x14ac:dyDescent="0.2">
      <c r="D104" s="144"/>
    </row>
    <row r="105" spans="4:4" x14ac:dyDescent="0.2">
      <c r="D105" s="144"/>
    </row>
    <row r="106" spans="4:4" x14ac:dyDescent="0.2">
      <c r="D106" s="144"/>
    </row>
    <row r="107" spans="4:4" x14ac:dyDescent="0.2">
      <c r="D107" s="144"/>
    </row>
    <row r="108" spans="4:4" x14ac:dyDescent="0.2">
      <c r="D108" s="144"/>
    </row>
    <row r="109" spans="4:4" x14ac:dyDescent="0.2">
      <c r="D109" s="144"/>
    </row>
    <row r="110" spans="4:4" x14ac:dyDescent="0.2">
      <c r="D110" s="144"/>
    </row>
    <row r="111" spans="4:4" x14ac:dyDescent="0.2">
      <c r="D111" s="144"/>
    </row>
    <row r="112" spans="4:4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algorithmName="SHA-512" hashValue="Hnen9e9Ud4I1Nz74Q8/7njWIfr7YOgmeZsv89Gau76lHWtgpzmsKax6ZR1fWPCkqhnC/CNN4U3HV8jcjQST9yA==" saltValue="CaDPL4ud31HJtGx7dryIeQ==" spinCount="100000" sheet="1"/>
  <mergeCells count="36">
    <mergeCell ref="B68:G68"/>
    <mergeCell ref="B50:G50"/>
    <mergeCell ref="B51:G51"/>
    <mergeCell ref="B55:G55"/>
    <mergeCell ref="B56:G56"/>
    <mergeCell ref="B57:G57"/>
    <mergeCell ref="B59:G59"/>
    <mergeCell ref="B60:G60"/>
    <mergeCell ref="F64:G64"/>
    <mergeCell ref="B65:G65"/>
    <mergeCell ref="B66:G66"/>
    <mergeCell ref="B67:G67"/>
    <mergeCell ref="B49:G49"/>
    <mergeCell ref="B26:G26"/>
    <mergeCell ref="B27:G27"/>
    <mergeCell ref="C29:G29"/>
    <mergeCell ref="B34:G34"/>
    <mergeCell ref="B35:G35"/>
    <mergeCell ref="F38:G38"/>
    <mergeCell ref="B39:G39"/>
    <mergeCell ref="B40:G40"/>
    <mergeCell ref="F43:G43"/>
    <mergeCell ref="B44:G44"/>
    <mergeCell ref="B45:G45"/>
    <mergeCell ref="B24:G24"/>
    <mergeCell ref="A1:G1"/>
    <mergeCell ref="C7:G7"/>
    <mergeCell ref="F8:G8"/>
    <mergeCell ref="B9:G9"/>
    <mergeCell ref="B10:G10"/>
    <mergeCell ref="B13:G13"/>
    <mergeCell ref="B14:G14"/>
    <mergeCell ref="B19:G19"/>
    <mergeCell ref="B20:G20"/>
    <mergeCell ref="B22:G22"/>
    <mergeCell ref="B23:G23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23</vt:i4>
      </vt:variant>
    </vt:vector>
  </HeadingPairs>
  <TitlesOfParts>
    <vt:vector size="34" baseType="lpstr">
      <vt:lpstr>Uchazeč</vt:lpstr>
      <vt:lpstr>Stavba</vt:lpstr>
      <vt:lpstr>VzorObjekt</vt:lpstr>
      <vt:lpstr>VzorPolozky</vt:lpstr>
      <vt:lpstr>Rekapitulace Objekt ON a VN</vt:lpstr>
      <vt:lpstr>ON a VN 1 Naklady</vt:lpstr>
      <vt:lpstr>Rekapitulace Objekt SO 01</vt:lpstr>
      <vt:lpstr>SO 01 1 Pol</vt:lpstr>
      <vt:lpstr>SO 01 2 Pol</vt:lpstr>
      <vt:lpstr>SO 01 3 Pol</vt:lpstr>
      <vt:lpstr>SO 01 4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'ON a VN 1 Naklady'!Oblast_tisku</vt:lpstr>
      <vt:lpstr>'Rekapitulace Objekt ON a VN'!Oblast_tisku</vt:lpstr>
      <vt:lpstr>'Rekapitulace Objekt SO 01'!Oblast_tisku</vt:lpstr>
      <vt:lpstr>'SO 01 1 Pol'!Oblast_tisku</vt:lpstr>
      <vt:lpstr>'SO 01 2 Pol'!Oblast_tisku</vt:lpstr>
      <vt:lpstr>'SO 01 3 Pol'!Oblast_tisku</vt:lpstr>
      <vt:lpstr>'SO 01 4 Pol'!Oblast_tisku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Micin</dc:creator>
  <cp:lastModifiedBy>Matousek ml</cp:lastModifiedBy>
  <cp:lastPrinted>2012-06-29T07:38:16Z</cp:lastPrinted>
  <dcterms:created xsi:type="dcterms:W3CDTF">2009-04-08T07:15:50Z</dcterms:created>
  <dcterms:modified xsi:type="dcterms:W3CDTF">2017-01-09T14:32:09Z</dcterms:modified>
</cp:coreProperties>
</file>